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. ОПОП Колледжа\_Таблица ОПОП на сайте kku39.ru\02. 38.02.01 - Экономика и бухгалтерский учет (по отраслям)\1. Очная форма обучения (9 кл.)\2. Учебный план\"/>
    </mc:Choice>
  </mc:AlternateContent>
  <bookViews>
    <workbookView xWindow="0" yWindow="0" windowWidth="28800" windowHeight="12420" activeTab="2"/>
  </bookViews>
  <sheets>
    <sheet name="Титул" sheetId="20" r:id="rId1"/>
    <sheet name="График" sheetId="18" r:id="rId2"/>
    <sheet name="38.02.01 Экономика и бух. учет" sheetId="13" r:id="rId3"/>
  </sheets>
  <definedNames>
    <definedName name="_xlnm._FilterDatabase" localSheetId="2" hidden="1">'38.02.01 Экономика и бух. учет'!$A$1:$Z$7</definedName>
    <definedName name="_xlnm.Print_Titles" localSheetId="2">'38.02.01 Экономика и бух. учет'!$1:$6</definedName>
    <definedName name="_xlnm.Print_Area" localSheetId="1">График!$A$1:$BK$24</definedName>
    <definedName name="_xlnm.Print_Area" localSheetId="0">Титул!$B$3:$AW$46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8" i="13" l="1"/>
  <c r="L98" i="13"/>
  <c r="K98" i="13"/>
  <c r="J98" i="13"/>
  <c r="I98" i="13"/>
  <c r="H98" i="13"/>
  <c r="M93" i="13" l="1"/>
  <c r="L93" i="13"/>
  <c r="K93" i="13"/>
  <c r="J93" i="13"/>
  <c r="I93" i="13"/>
  <c r="H93" i="13"/>
  <c r="J91" i="13"/>
  <c r="H91" i="13" s="1"/>
  <c r="J89" i="13"/>
  <c r="T89" i="13" s="1"/>
  <c r="H89" i="13"/>
  <c r="J88" i="13"/>
  <c r="T88" i="13" s="1"/>
  <c r="T87" i="13"/>
  <c r="J87" i="13"/>
  <c r="H87" i="13"/>
  <c r="J86" i="13"/>
  <c r="T86" i="13" s="1"/>
  <c r="T85" i="13" s="1"/>
  <c r="T63" i="13" s="1"/>
  <c r="AA85" i="13"/>
  <c r="Z85" i="13"/>
  <c r="Y85" i="13"/>
  <c r="X85" i="13"/>
  <c r="W85" i="13"/>
  <c r="V85" i="13"/>
  <c r="O85" i="13"/>
  <c r="N85" i="13"/>
  <c r="M85" i="13"/>
  <c r="L85" i="13"/>
  <c r="K85" i="13"/>
  <c r="J85" i="13"/>
  <c r="I85" i="13"/>
  <c r="D85" i="13"/>
  <c r="C85" i="13"/>
  <c r="J84" i="13"/>
  <c r="X84" i="13" s="1"/>
  <c r="X83" i="13"/>
  <c r="J83" i="13"/>
  <c r="H83" i="13"/>
  <c r="J82" i="13"/>
  <c r="X82" i="13" s="1"/>
  <c r="X81" i="13"/>
  <c r="J81" i="13"/>
  <c r="H81" i="13"/>
  <c r="J80" i="13"/>
  <c r="X80" i="13" s="1"/>
  <c r="X79" i="13" s="1"/>
  <c r="X63" i="13" s="1"/>
  <c r="W79" i="13"/>
  <c r="V79" i="13"/>
  <c r="U79" i="13"/>
  <c r="T79" i="13"/>
  <c r="O79" i="13"/>
  <c r="N79" i="13"/>
  <c r="M79" i="13"/>
  <c r="L79" i="13"/>
  <c r="K79" i="13"/>
  <c r="J79" i="13"/>
  <c r="I79" i="13"/>
  <c r="D79" i="13"/>
  <c r="C79" i="13"/>
  <c r="J78" i="13"/>
  <c r="Z78" i="13" s="1"/>
  <c r="Z77" i="13"/>
  <c r="J77" i="13"/>
  <c r="H77" i="13"/>
  <c r="J76" i="13"/>
  <c r="Z76" i="13" s="1"/>
  <c r="Z75" i="13" s="1"/>
  <c r="Z63" i="13" s="1"/>
  <c r="W75" i="13"/>
  <c r="V75" i="13"/>
  <c r="U75" i="13"/>
  <c r="T75" i="13"/>
  <c r="O75" i="13"/>
  <c r="N75" i="13"/>
  <c r="M75" i="13"/>
  <c r="L75" i="13"/>
  <c r="K75" i="13"/>
  <c r="J75" i="13"/>
  <c r="I75" i="13"/>
  <c r="D75" i="13"/>
  <c r="C75" i="13"/>
  <c r="J74" i="13"/>
  <c r="H74" i="13"/>
  <c r="J73" i="13"/>
  <c r="V73" i="13" s="1"/>
  <c r="V72" i="13"/>
  <c r="J72" i="13"/>
  <c r="H72" i="13"/>
  <c r="J71" i="13"/>
  <c r="V71" i="13" s="1"/>
  <c r="V69" i="13" s="1"/>
  <c r="V70" i="13"/>
  <c r="J70" i="13"/>
  <c r="H70" i="13"/>
  <c r="AA69" i="13"/>
  <c r="Z69" i="13"/>
  <c r="X69" i="13"/>
  <c r="U69" i="13"/>
  <c r="T69" i="13"/>
  <c r="O69" i="13"/>
  <c r="N69" i="13"/>
  <c r="M69" i="13"/>
  <c r="L69" i="13"/>
  <c r="K69" i="13"/>
  <c r="J69" i="13"/>
  <c r="I69" i="13"/>
  <c r="D69" i="13"/>
  <c r="C69" i="13"/>
  <c r="J68" i="13"/>
  <c r="V68" i="13" s="1"/>
  <c r="V67" i="13"/>
  <c r="J67" i="13"/>
  <c r="H67" i="13"/>
  <c r="J66" i="13"/>
  <c r="V66" i="13" s="1"/>
  <c r="V64" i="13" s="1"/>
  <c r="V63" i="13" s="1"/>
  <c r="V65" i="13"/>
  <c r="J65" i="13"/>
  <c r="H65" i="13"/>
  <c r="AA64" i="13"/>
  <c r="Z64" i="13"/>
  <c r="Y64" i="13"/>
  <c r="X64" i="13"/>
  <c r="U64" i="13"/>
  <c r="T64" i="13"/>
  <c r="O64" i="13"/>
  <c r="N64" i="13"/>
  <c r="M64" i="13"/>
  <c r="L64" i="13"/>
  <c r="K64" i="13"/>
  <c r="J64" i="13"/>
  <c r="I64" i="13"/>
  <c r="D64" i="13"/>
  <c r="C64" i="13"/>
  <c r="O63" i="13"/>
  <c r="N63" i="13"/>
  <c r="M63" i="13"/>
  <c r="L63" i="13"/>
  <c r="K63" i="13"/>
  <c r="J63" i="13"/>
  <c r="I63" i="13"/>
  <c r="D63" i="13"/>
  <c r="C63" i="13"/>
  <c r="J62" i="13"/>
  <c r="Z62" i="13" s="1"/>
  <c r="J61" i="13"/>
  <c r="X61" i="13" s="1"/>
  <c r="J60" i="13"/>
  <c r="X60" i="13" s="1"/>
  <c r="J59" i="13"/>
  <c r="V59" i="13" s="1"/>
  <c r="J58" i="13"/>
  <c r="V58" i="13" s="1"/>
  <c r="J57" i="13"/>
  <c r="T57" i="13" s="1"/>
  <c r="X56" i="13"/>
  <c r="J56" i="13"/>
  <c r="H56" i="13"/>
  <c r="J55" i="13"/>
  <c r="X55" i="13" s="1"/>
  <c r="Z54" i="13"/>
  <c r="J54" i="13"/>
  <c r="H54" i="13"/>
  <c r="J53" i="13"/>
  <c r="Z53" i="13" s="1"/>
  <c r="T52" i="13"/>
  <c r="J52" i="13"/>
  <c r="H52" i="13"/>
  <c r="J51" i="13"/>
  <c r="T51" i="13" s="1"/>
  <c r="T47" i="13" s="1"/>
  <c r="X50" i="13"/>
  <c r="J50" i="13"/>
  <c r="H50" i="13"/>
  <c r="J49" i="13"/>
  <c r="V49" i="13" s="1"/>
  <c r="T48" i="13"/>
  <c r="J48" i="13"/>
  <c r="H48" i="13"/>
  <c r="O47" i="13"/>
  <c r="N47" i="13"/>
  <c r="M47" i="13"/>
  <c r="L47" i="13"/>
  <c r="K47" i="13"/>
  <c r="J47" i="13"/>
  <c r="I47" i="13"/>
  <c r="D47" i="13"/>
  <c r="C47" i="13"/>
  <c r="Z46" i="13"/>
  <c r="J46" i="13"/>
  <c r="H46" i="13"/>
  <c r="J45" i="13"/>
  <c r="V45" i="13" s="1"/>
  <c r="V42" i="13" s="1"/>
  <c r="X44" i="13"/>
  <c r="X42" i="13" s="1"/>
  <c r="J44" i="13"/>
  <c r="H44" i="13"/>
  <c r="J43" i="13"/>
  <c r="T43" i="13" s="1"/>
  <c r="T42" i="13" s="1"/>
  <c r="Z42" i="13"/>
  <c r="O42" i="13"/>
  <c r="N42" i="13"/>
  <c r="M42" i="13"/>
  <c r="L42" i="13"/>
  <c r="K42" i="13"/>
  <c r="I42" i="13"/>
  <c r="D42" i="13"/>
  <c r="C42" i="13"/>
  <c r="X41" i="13"/>
  <c r="X35" i="13" s="1"/>
  <c r="J41" i="13"/>
  <c r="H41" i="13"/>
  <c r="J40" i="13"/>
  <c r="H40" i="13"/>
  <c r="J39" i="13"/>
  <c r="H39" i="13"/>
  <c r="J38" i="13"/>
  <c r="Z38" i="13" s="1"/>
  <c r="Z35" i="13" s="1"/>
  <c r="T37" i="13"/>
  <c r="J37" i="13"/>
  <c r="H37" i="13"/>
  <c r="J36" i="13"/>
  <c r="T36" i="13" s="1"/>
  <c r="T35" i="13" s="1"/>
  <c r="T34" i="13" s="1"/>
  <c r="T33" i="13" s="1"/>
  <c r="V35" i="13"/>
  <c r="O35" i="13"/>
  <c r="N35" i="13"/>
  <c r="M35" i="13"/>
  <c r="L35" i="13"/>
  <c r="K35" i="13"/>
  <c r="I35" i="13"/>
  <c r="D35" i="13"/>
  <c r="C35" i="13"/>
  <c r="AA34" i="13"/>
  <c r="Y34" i="13"/>
  <c r="W34" i="13"/>
  <c r="U34" i="13"/>
  <c r="S34" i="13"/>
  <c r="R34" i="13"/>
  <c r="Q34" i="13"/>
  <c r="P34" i="13"/>
  <c r="O34" i="13"/>
  <c r="N34" i="13"/>
  <c r="M34" i="13"/>
  <c r="L34" i="13"/>
  <c r="K34" i="13"/>
  <c r="I34" i="13"/>
  <c r="D34" i="13"/>
  <c r="C34" i="13"/>
  <c r="O33" i="13"/>
  <c r="N33" i="13"/>
  <c r="M33" i="13"/>
  <c r="L33" i="13"/>
  <c r="K33" i="13"/>
  <c r="I33" i="13"/>
  <c r="V47" i="13" l="1"/>
  <c r="V34" i="13" s="1"/>
  <c r="V33" i="13" s="1"/>
  <c r="Z47" i="13"/>
  <c r="Z34" i="13" s="1"/>
  <c r="Z33" i="13" s="1"/>
  <c r="X47" i="13"/>
  <c r="X34" i="13" s="1"/>
  <c r="X33" i="13" s="1"/>
  <c r="H49" i="13"/>
  <c r="H51" i="13"/>
  <c r="H53" i="13"/>
  <c r="H55" i="13"/>
  <c r="H57" i="13"/>
  <c r="H59" i="13"/>
  <c r="H61" i="13"/>
  <c r="H66" i="13"/>
  <c r="H68" i="13"/>
  <c r="H71" i="13"/>
  <c r="H73" i="13"/>
  <c r="H76" i="13"/>
  <c r="H78" i="13"/>
  <c r="H80" i="13"/>
  <c r="H82" i="13"/>
  <c r="H84" i="13"/>
  <c r="H86" i="13"/>
  <c r="H88" i="13"/>
  <c r="J35" i="13"/>
  <c r="H36" i="13"/>
  <c r="H38" i="13"/>
  <c r="J42" i="13"/>
  <c r="H43" i="13"/>
  <c r="H45" i="13"/>
  <c r="H58" i="13"/>
  <c r="H60" i="13"/>
  <c r="H62" i="13"/>
  <c r="H35" i="13" l="1"/>
  <c r="H79" i="13"/>
  <c r="H75" i="13"/>
  <c r="H69" i="13"/>
  <c r="H64" i="13"/>
  <c r="H63" i="13" s="1"/>
  <c r="H42" i="13"/>
  <c r="J34" i="13"/>
  <c r="J33" i="13" s="1"/>
  <c r="H85" i="13"/>
  <c r="H47" i="13"/>
  <c r="H34" i="13" l="1"/>
  <c r="H33" i="13" s="1"/>
  <c r="BE23" i="18" l="1"/>
  <c r="BB23" i="18"/>
  <c r="AY23" i="18"/>
  <c r="AQ22" i="18"/>
  <c r="AJ22" i="18"/>
  <c r="AC22" i="18"/>
  <c r="T22" i="18"/>
  <c r="Q22" i="18"/>
  <c r="K22" i="18"/>
  <c r="E22" i="18" s="1"/>
  <c r="B22" i="18"/>
  <c r="BH22" i="18" s="1"/>
  <c r="AQ21" i="18"/>
  <c r="AQ23" i="18" s="1"/>
  <c r="AJ21" i="18"/>
  <c r="AC21" i="18"/>
  <c r="AC23" i="18" s="1"/>
  <c r="T21" i="18"/>
  <c r="Q21" i="18"/>
  <c r="K21" i="18"/>
  <c r="E21" i="18"/>
  <c r="B21" i="18"/>
  <c r="BH21" i="18" s="1"/>
  <c r="AQ20" i="18"/>
  <c r="AJ20" i="18"/>
  <c r="AJ23" i="18" s="1"/>
  <c r="AC20" i="18"/>
  <c r="T20" i="18"/>
  <c r="T23" i="18" s="1"/>
  <c r="Q20" i="18"/>
  <c r="K20" i="18"/>
  <c r="E20" i="18" s="1"/>
  <c r="E23" i="18" s="1"/>
  <c r="B20" i="18"/>
  <c r="BH20" i="18" s="1"/>
  <c r="BH23" i="18" l="1"/>
  <c r="B23" i="18"/>
  <c r="T11" i="13" l="1"/>
  <c r="T10" i="13" s="1"/>
  <c r="J32" i="13"/>
  <c r="H32" i="13" s="1"/>
  <c r="J31" i="13"/>
  <c r="H31" i="13" s="1"/>
  <c r="J30" i="13"/>
  <c r="H30" i="13" s="1"/>
  <c r="J29" i="13"/>
  <c r="H29" i="13" s="1"/>
  <c r="H28" i="13" s="1"/>
  <c r="S28" i="13"/>
  <c r="R28" i="13"/>
  <c r="Q28" i="13"/>
  <c r="P28" i="13"/>
  <c r="O28" i="13"/>
  <c r="N28" i="13"/>
  <c r="M28" i="13"/>
  <c r="L28" i="13"/>
  <c r="K28" i="13"/>
  <c r="J28" i="13"/>
  <c r="I28" i="13"/>
  <c r="J27" i="13"/>
  <c r="H27" i="13" s="1"/>
  <c r="J26" i="13"/>
  <c r="H26" i="13" s="1"/>
  <c r="R25" i="13"/>
  <c r="P25" i="13"/>
  <c r="O25" i="13"/>
  <c r="N25" i="13"/>
  <c r="M25" i="13"/>
  <c r="L25" i="13"/>
  <c r="K25" i="13"/>
  <c r="I25" i="13"/>
  <c r="J24" i="13"/>
  <c r="H24" i="13" s="1"/>
  <c r="J23" i="13"/>
  <c r="H23" i="13" s="1"/>
  <c r="J22" i="13"/>
  <c r="H22" i="13" s="1"/>
  <c r="S21" i="13"/>
  <c r="R21" i="13"/>
  <c r="Q21" i="13"/>
  <c r="P21" i="13"/>
  <c r="O21" i="13"/>
  <c r="N21" i="13"/>
  <c r="M21" i="13"/>
  <c r="L21" i="13"/>
  <c r="K21" i="13"/>
  <c r="I21" i="13"/>
  <c r="J20" i="13"/>
  <c r="H20" i="13" s="1"/>
  <c r="J19" i="13"/>
  <c r="H19" i="13" s="1"/>
  <c r="J18" i="13"/>
  <c r="H18" i="13" s="1"/>
  <c r="J17" i="13"/>
  <c r="H17" i="13" s="1"/>
  <c r="J16" i="13"/>
  <c r="H16" i="13" s="1"/>
  <c r="J15" i="13"/>
  <c r="H15" i="13" s="1"/>
  <c r="J14" i="13"/>
  <c r="H14" i="13" s="1"/>
  <c r="J13" i="13"/>
  <c r="H13" i="13" s="1"/>
  <c r="S12" i="13"/>
  <c r="S11" i="13" s="1"/>
  <c r="S10" i="13" s="1"/>
  <c r="S8" i="13" s="1"/>
  <c r="R12" i="13"/>
  <c r="Q12" i="13"/>
  <c r="Q11" i="13" s="1"/>
  <c r="Q10" i="13" s="1"/>
  <c r="Q8" i="13" s="1"/>
  <c r="P12" i="13"/>
  <c r="P11" i="13" s="1"/>
  <c r="O12" i="13"/>
  <c r="O11" i="13" s="1"/>
  <c r="O10" i="13" s="1"/>
  <c r="O8" i="13" s="1"/>
  <c r="N12" i="13"/>
  <c r="N11" i="13" s="1"/>
  <c r="M12" i="13"/>
  <c r="M11" i="13" s="1"/>
  <c r="M10" i="13" s="1"/>
  <c r="M8" i="13" s="1"/>
  <c r="L12" i="13"/>
  <c r="L11" i="13" s="1"/>
  <c r="K12" i="13"/>
  <c r="K11" i="13" s="1"/>
  <c r="K10" i="13" s="1"/>
  <c r="K8" i="13" s="1"/>
  <c r="I12" i="13"/>
  <c r="I11" i="13" l="1"/>
  <c r="I10" i="13" s="1"/>
  <c r="I8" i="13" s="1"/>
  <c r="L10" i="13"/>
  <c r="L8" i="13" s="1"/>
  <c r="N10" i="13"/>
  <c r="N8" i="13" s="1"/>
  <c r="P10" i="13"/>
  <c r="P8" i="13" s="1"/>
  <c r="R11" i="13"/>
  <c r="R10" i="13" s="1"/>
  <c r="R8" i="13" s="1"/>
  <c r="J25" i="13"/>
  <c r="J12" i="13"/>
  <c r="H25" i="13"/>
  <c r="H21" i="13"/>
  <c r="H12" i="13"/>
  <c r="J21" i="13"/>
  <c r="J11" i="13" l="1"/>
  <c r="J10" i="13" s="1"/>
  <c r="H11" i="13"/>
  <c r="H10" i="13" l="1"/>
  <c r="AA12" i="13" l="1"/>
  <c r="AA11" i="13" s="1"/>
  <c r="AA10" i="13" s="1"/>
  <c r="AA8" i="13" s="1"/>
  <c r="Z12" i="13"/>
  <c r="Z11" i="13" s="1"/>
  <c r="Z10" i="13" s="1"/>
  <c r="Y12" i="13"/>
  <c r="Y11" i="13" s="1"/>
  <c r="Y10" i="13" s="1"/>
  <c r="Y8" i="13" s="1"/>
  <c r="X12" i="13"/>
  <c r="X11" i="13" s="1"/>
  <c r="X10" i="13" s="1"/>
  <c r="W12" i="13"/>
  <c r="V12" i="13"/>
  <c r="V11" i="13" s="1"/>
  <c r="V10" i="13" s="1"/>
  <c r="U12" i="13"/>
  <c r="U11" i="13" s="1"/>
  <c r="U10" i="13" s="1"/>
  <c r="U8" i="13" s="1"/>
  <c r="U9" i="13" l="1"/>
  <c r="Y9" i="13"/>
  <c r="W11" i="13"/>
  <c r="W10" i="13" s="1"/>
  <c r="W8" i="13" s="1"/>
  <c r="K9" i="13"/>
  <c r="AA9" i="13"/>
  <c r="S9" i="13"/>
  <c r="W9" i="13"/>
  <c r="Q9" i="13"/>
  <c r="I9" i="13"/>
  <c r="M9" i="13"/>
  <c r="L9" i="13"/>
  <c r="N9" i="13"/>
  <c r="P9" i="13"/>
  <c r="O9" i="13" l="1"/>
  <c r="X8" i="13"/>
  <c r="Z8" i="13"/>
  <c r="J9" i="13" l="1"/>
  <c r="J8" i="13"/>
  <c r="T8" i="13"/>
  <c r="X9" i="13"/>
  <c r="T9" i="13"/>
  <c r="R9" i="13"/>
  <c r="Z9" i="13"/>
  <c r="V8" i="13"/>
  <c r="H8" i="13" l="1"/>
  <c r="H9" i="13"/>
  <c r="V9" i="13"/>
</calcChain>
</file>

<file path=xl/sharedStrings.xml><?xml version="1.0" encoding="utf-8"?>
<sst xmlns="http://schemas.openxmlformats.org/spreadsheetml/2006/main" count="507" uniqueCount="306">
  <si>
    <t>Индекс</t>
  </si>
  <si>
    <t>Наименование циклов дисциплин, профессиональных модулей, МКД, практик</t>
  </si>
  <si>
    <t>Формы промежуточной аттестации</t>
  </si>
  <si>
    <t>Объем образовательной нагрузки</t>
  </si>
  <si>
    <t>Учебная нагрузка обучающихся</t>
  </si>
  <si>
    <t>Распределение учебной нагрузки по курсам и семестра  (час. в семестр)</t>
  </si>
  <si>
    <t>Зачет с оценкой</t>
  </si>
  <si>
    <t>Зачеты</t>
  </si>
  <si>
    <t>Экзамены</t>
  </si>
  <si>
    <t>1 курс</t>
  </si>
  <si>
    <t>2 курс</t>
  </si>
  <si>
    <t>Консультации</t>
  </si>
  <si>
    <t>Промежуточная аттестация</t>
  </si>
  <si>
    <t>1 семестр</t>
  </si>
  <si>
    <t>2 семестр</t>
  </si>
  <si>
    <t>4 семестр</t>
  </si>
  <si>
    <t>Всего учебных занятий</t>
  </si>
  <si>
    <t>Курсовые работы</t>
  </si>
  <si>
    <t>Русский язык</t>
  </si>
  <si>
    <t>Литература</t>
  </si>
  <si>
    <t>Иностранный язык</t>
  </si>
  <si>
    <t>История</t>
  </si>
  <si>
    <t>Астрономия</t>
  </si>
  <si>
    <t>Физическая культура</t>
  </si>
  <si>
    <t>Экология Балтийского региона</t>
  </si>
  <si>
    <t>Мировая художественная культура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</si>
  <si>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</si>
  <si>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</si>
  <si>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</si>
  <si>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</si>
  <si>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</si>
  <si>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</si>
  <si>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</si>
  <si>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</si>
  <si>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</si>
  <si>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</si>
  <si>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Деловые коммуникации</t>
  </si>
  <si>
    <t>ОГСЭ.06</t>
  </si>
  <si>
    <t>Физическая культура/Адаптивная физическая культура</t>
  </si>
  <si>
    <t>ЕН.00</t>
  </si>
  <si>
    <t>Математический и общий естественнонаучный цикл</t>
  </si>
  <si>
    <t>ЕН.01</t>
  </si>
  <si>
    <t>Математика</t>
  </si>
  <si>
    <t>ЕН.02</t>
  </si>
  <si>
    <t>Финансовая математика</t>
  </si>
  <si>
    <t>ЕН.03</t>
  </si>
  <si>
    <t>Экологические основы природопользования</t>
  </si>
  <si>
    <t>ЕН.04</t>
  </si>
  <si>
    <t>ОП.00</t>
  </si>
  <si>
    <t>ОП.01</t>
  </si>
  <si>
    <t>Введение в специальность</t>
  </si>
  <si>
    <t>ОП.02</t>
  </si>
  <si>
    <t>Экономика организации</t>
  </si>
  <si>
    <t>ОП.03</t>
  </si>
  <si>
    <t>Организация работы предприятия (фирмы)</t>
  </si>
  <si>
    <t>ОП.04</t>
  </si>
  <si>
    <t>Основы экономической теории</t>
  </si>
  <si>
    <t>ОП.05</t>
  </si>
  <si>
    <t>Основы бухгалтерского учета</t>
  </si>
  <si>
    <t>ОП.06</t>
  </si>
  <si>
    <t>Основы предпринимательской деятельности</t>
  </si>
  <si>
    <t>ОП.07</t>
  </si>
  <si>
    <t>Правовое обеспечение профессиональной деятельности</t>
  </si>
  <si>
    <t>ОП.08</t>
  </si>
  <si>
    <t>Аудит</t>
  </si>
  <si>
    <t>ОП.09</t>
  </si>
  <si>
    <t>Анализ финансово-хозяйственной деятельности</t>
  </si>
  <si>
    <t>ОП.10</t>
  </si>
  <si>
    <t>Налоги и налогообложение</t>
  </si>
  <si>
    <t>ОП.11</t>
  </si>
  <si>
    <t>Статистика</t>
  </si>
  <si>
    <t>ОП.12</t>
  </si>
  <si>
    <t>Финансы, денежное обращение и кредит</t>
  </si>
  <si>
    <t>ОП.13</t>
  </si>
  <si>
    <t>Документооборот в организации с использованием СЭД</t>
  </si>
  <si>
    <t>ОП.14</t>
  </si>
  <si>
    <t>Информационные технологии в профессиональной деятельности/Адаптивная дисциплина</t>
  </si>
  <si>
    <t>ОП.15</t>
  </si>
  <si>
    <t>Безопасность жизнедеятельности</t>
  </si>
  <si>
    <t>Профессиональный цикл</t>
  </si>
  <si>
    <t>ПМ.00</t>
  </si>
  <si>
    <t>ПМ.01</t>
  </si>
  <si>
    <t>МДК.01.01</t>
  </si>
  <si>
    <t>УП.01</t>
  </si>
  <si>
    <t>Учебная практика</t>
  </si>
  <si>
    <t>ПП.01</t>
  </si>
  <si>
    <t xml:space="preserve">Производственная практика </t>
  </si>
  <si>
    <t>Экзамен по модулю</t>
  </si>
  <si>
    <t>ПМ.02</t>
  </si>
  <si>
    <t>МДК.02.01.</t>
  </si>
  <si>
    <t>МДК.02.02</t>
  </si>
  <si>
    <t>УП.02</t>
  </si>
  <si>
    <t>ПП.02</t>
  </si>
  <si>
    <t>ПМ.03</t>
  </si>
  <si>
    <t>Проведение расчетов с бюджетом и внебюджетными фондами</t>
  </si>
  <si>
    <t>МДК.03.01.</t>
  </si>
  <si>
    <t>УП.03</t>
  </si>
  <si>
    <t xml:space="preserve">Учебная практика </t>
  </si>
  <si>
    <t>ПМ.04</t>
  </si>
  <si>
    <t>Составление и использование бухгалтерской отчетности</t>
  </si>
  <si>
    <t>МДК.04.01.</t>
  </si>
  <si>
    <t>Технология составления бухгалтерской отчетности</t>
  </si>
  <si>
    <t>Основы анализа бухгалтерской отчетности</t>
  </si>
  <si>
    <t>УП.04</t>
  </si>
  <si>
    <t>Квалификационный экзамен</t>
  </si>
  <si>
    <t>Всего</t>
  </si>
  <si>
    <t>ГИА</t>
  </si>
  <si>
    <t>Самостоятельная учебная работа (вкл. инд пр.)</t>
  </si>
  <si>
    <t>ПМ.01.ЭК</t>
  </si>
  <si>
    <t>ПМ.02.ЭК</t>
  </si>
  <si>
    <t>ПМ.03.ЭК</t>
  </si>
  <si>
    <t>ПМ.04.ЭК</t>
  </si>
  <si>
    <t>ООЦ.01</t>
  </si>
  <si>
    <t>экз</t>
  </si>
  <si>
    <t>ООЦ.02</t>
  </si>
  <si>
    <t>ООЦ.03</t>
  </si>
  <si>
    <t>ООЦ.04</t>
  </si>
  <si>
    <t>зач с оц</t>
  </si>
  <si>
    <t>ООЦ.05</t>
  </si>
  <si>
    <t>ООЦ.06</t>
  </si>
  <si>
    <t>ООЦ.07</t>
  </si>
  <si>
    <t>зач</t>
  </si>
  <si>
    <t>ООЦ.08</t>
  </si>
  <si>
    <t>ООЦ.10</t>
  </si>
  <si>
    <t>ООЦ.11</t>
  </si>
  <si>
    <t>3 семестр</t>
  </si>
  <si>
    <t>Выполнение работ по профессии "Кассир" (квалификационный экзамен)</t>
  </si>
  <si>
    <t>УТВЕРЖДАЮ</t>
  </si>
  <si>
    <t xml:space="preserve">                                                                                               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</si>
  <si>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</si>
  <si>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</si>
  <si>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</si>
  <si>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 xml:space="preserve">                                                                       наименование специальности</t>
  </si>
  <si>
    <t>Согласовано: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</si>
  <si>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</si>
  <si>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</si>
  <si>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</si>
  <si>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</si>
  <si>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</si>
  <si>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</si>
  <si>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</si>
  <si>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</si>
  <si>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</si>
  <si>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</si>
  <si>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</si>
  <si>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</si>
  <si>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</si>
  <si>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</si>
  <si>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</si>
  <si>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</si>
  <si>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</si>
  <si>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</si>
  <si>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</si>
  <si>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</si>
  <si>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</si>
  <si>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</si>
  <si>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</si>
  <si>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</si>
  <si>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</si>
  <si>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</si>
  <si>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</si>
  <si>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</si>
  <si>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</si>
  <si>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</si>
  <si>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</si>
  <si>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</si>
  <si>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</si>
  <si>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</si>
  <si>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</si>
  <si>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</si>
  <si>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</si>
  <si>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</si>
  <si>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</si>
  <si>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</si>
  <si>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</si>
  <si>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</si>
  <si>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</si>
  <si>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</si>
  <si>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</si>
  <si>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</si>
  <si>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К</t>
  </si>
  <si>
    <t>ПА</t>
  </si>
  <si>
    <t>II</t>
  </si>
  <si>
    <t>У</t>
  </si>
  <si>
    <t>ПС</t>
  </si>
  <si>
    <t>ПД</t>
  </si>
  <si>
    <t>Д</t>
  </si>
  <si>
    <t>Г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</si>
  <si>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</si>
  <si>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</si>
  <si>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</si>
  <si>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</si>
  <si>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</si>
  <si>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</si>
  <si>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</si>
  <si>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</si>
  <si>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</si>
  <si>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</si>
  <si>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</si>
  <si>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</si>
  <si>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</si>
  <si>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</si>
  <si>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Каникулы</t>
  </si>
  <si>
    <t>Производственная практика (по профилю специальности)</t>
  </si>
  <si>
    <t>Производственная практика (преддипломная)</t>
  </si>
  <si>
    <t>Подго-
товка</t>
  </si>
  <si>
    <t>Прове-
дение</t>
  </si>
  <si>
    <t>1 сем</t>
  </si>
  <si>
    <t>2 сем</t>
  </si>
  <si>
    <t>нед.</t>
  </si>
  <si>
    <t>часов</t>
  </si>
  <si>
    <t>38.02.01</t>
  </si>
  <si>
    <t>Экономика и бухгалтерский учет (по отраслям)</t>
  </si>
  <si>
    <t>ПП.04</t>
  </si>
  <si>
    <t>МДК.04.02.</t>
  </si>
  <si>
    <t>ПМ.05</t>
  </si>
  <si>
    <t>МДК.05.01.</t>
  </si>
  <si>
    <t>УП.05</t>
  </si>
  <si>
    <t>ПП.05</t>
  </si>
  <si>
    <t>ПМ.05.ЭК</t>
  </si>
  <si>
    <t>Общепрофессиональный цикл</t>
  </si>
  <si>
    <t>Лекции</t>
  </si>
  <si>
    <t>Лабораторные и практические занятия, семинары</t>
  </si>
  <si>
    <t>в т.ч. по УД и МКД</t>
  </si>
  <si>
    <t>Во взаимодействии с преподавателем 
(нагрузка на УД и МКД)</t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</si>
  <si>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</si>
  <si>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</si>
  <si>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</si>
  <si>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Практические основы бухгалтерского учета источников фомирования активов организации</t>
  </si>
  <si>
    <t>Бухгалтерская технология проведения и оформления инвентаризации</t>
  </si>
  <si>
    <t>Организация расчетов с бюджетом и внебюджетными фондами</t>
  </si>
  <si>
    <t>Выполнение работ по профессии "Кассир"</t>
  </si>
  <si>
    <t>Государственная итоговая аттестация в форме защиты ВКР и демонстрационного экзамена</t>
  </si>
  <si>
    <t>часы</t>
  </si>
  <si>
    <t>ф.о.</t>
  </si>
  <si>
    <t>Виды деятельности</t>
  </si>
  <si>
    <t>Программа подготовки:    базовая подготовка</t>
  </si>
  <si>
    <t>Квалификация: бухгалтер</t>
  </si>
  <si>
    <t>Форма обучения:  очная</t>
  </si>
  <si>
    <t>Год начала подготовки</t>
  </si>
  <si>
    <t>Федеральный государственный образовательный стандарт СПО</t>
  </si>
  <si>
    <t>Утвержден Приказом Минобрнауки РФ от 05 февраля 2018 г. № 69</t>
  </si>
  <si>
    <t>Документирование хозяйственных операций и ведение бухгалтерского учета активов организации
Ведение бухгалтерского учета источников формирования активов, выполнение работ по инвентаризации активов и финансовых обязательств организации
Проведение расчетов с бюджетом и внебюджетными фондами
Составление и использование бухгалтерской (финансовой) отчетности
Выполнение работ по профессии "Кассир"</t>
  </si>
  <si>
    <t>специальность среднего профессионального образования</t>
  </si>
  <si>
    <t>Общеобразовательный цикл с факультативами</t>
  </si>
  <si>
    <t>ООЦ.00</t>
  </si>
  <si>
    <t>Общеобразовательный цикл без факультативов</t>
  </si>
  <si>
    <t>География</t>
  </si>
  <si>
    <t>Физика</t>
  </si>
  <si>
    <t>Факультативные дисциплины</t>
  </si>
  <si>
    <t>ФТД.01</t>
  </si>
  <si>
    <t>ФТД.02</t>
  </si>
  <si>
    <t>Основы банковского делопроизводста</t>
  </si>
  <si>
    <t>ФТД.03</t>
  </si>
  <si>
    <t>Практические основы бухгалтерского учета</t>
  </si>
  <si>
    <t>3 курс</t>
  </si>
  <si>
    <t>5 семестр</t>
  </si>
  <si>
    <t>6 семестр</t>
  </si>
  <si>
    <t>Всего по ОПОП без факультативов</t>
  </si>
  <si>
    <t>Всего по ОПОП с факультативами</t>
  </si>
  <si>
    <t>III</t>
  </si>
  <si>
    <t>Уровень образования, необходимый для приема на обучение:    основное общее образование</t>
  </si>
  <si>
    <t>Срок обучения:   2 года 10 месяцев</t>
  </si>
  <si>
    <t>зачет</t>
  </si>
  <si>
    <t>Общие обязательные дисциплины</t>
  </si>
  <si>
    <t>ЭКЗ</t>
  </si>
  <si>
    <t>Математика (углубленный уровень)</t>
  </si>
  <si>
    <t>Дисциплины по выбору из обязательных предметых областей</t>
  </si>
  <si>
    <t>ООЦ.9</t>
  </si>
  <si>
    <t>Информатика (углубленный уровень)</t>
  </si>
  <si>
    <t>Экономика (углубленный уровень)</t>
  </si>
  <si>
    <t>Дополнительные учебные дисциплины</t>
  </si>
  <si>
    <t>ООЦ.12</t>
  </si>
  <si>
    <t>Естествознание (химия, биология)</t>
  </si>
  <si>
    <t>ООЦ.13</t>
  </si>
  <si>
    <t>ФТД.04</t>
  </si>
  <si>
    <t>РАБОЧИЙ УЧЕБНЫЙ ПЛАН</t>
  </si>
  <si>
    <t>29 - 30</t>
  </si>
  <si>
    <t>1 - 5</t>
  </si>
  <si>
    <t>Объем ОПОП</t>
  </si>
  <si>
    <t>Обязательная часть</t>
  </si>
  <si>
    <t>Вариативная часть</t>
  </si>
  <si>
    <t>Маркетинг</t>
  </si>
  <si>
    <t>Менеджмент</t>
  </si>
  <si>
    <t>Бизнес-планирование</t>
  </si>
  <si>
    <t>Эксплуатация контрольно-кассовой техники</t>
  </si>
  <si>
    <t>Всего по ППССЗ с факультативами</t>
  </si>
  <si>
    <t>Всего по ППССЗ без факультативов</t>
  </si>
  <si>
    <t>ПДП.00</t>
  </si>
  <si>
    <t>ГИА.00</t>
  </si>
  <si>
    <t>ФТД.00</t>
  </si>
  <si>
    <t>Проектная деятельность (основы исслед. деят.)</t>
  </si>
  <si>
    <t>Производственная (преддипломная) практика</t>
  </si>
  <si>
    <t>Автономная некоммерческая профессиональная образовательная организация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</si>
  <si>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</si>
  <si>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</si>
  <si>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Руководитель ОПОП</t>
  </si>
  <si>
    <t xml:space="preserve">Начальник учебно-методического управления                                                                                             </t>
  </si>
  <si>
    <t>Э.00</t>
  </si>
  <si>
    <t>Э.01</t>
  </si>
  <si>
    <t>Элективные дисциплины</t>
  </si>
  <si>
    <t>Технологии бережливого производства</t>
  </si>
  <si>
    <t>_x000D_
О.А. Давыдова</t>
  </si>
  <si>
    <t>"15" февраля 2024 г.</t>
  </si>
  <si>
    <t>Протокол № 64 от 15.02.2024г.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</si>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</sst>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C6EC"/>
        <bgColor indexed="64"/>
      </patternFill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18" fillId="0" borderId="0"/>
    <xf numFmtId="0" fontId="19" fillId="0" borderId="0"/>
    <xf numFmtId="0" fontId="27" fillId="0" borderId="0"/>
    <xf numFmtId="0" fontId="28" fillId="0" borderId="0"/>
  </cellStyleXfs>
  <cellXfs count="34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1"/>
    <xf numFmtId="0" fontId="8" fillId="4" borderId="5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4" borderId="0" xfId="1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vertical="top" wrapTex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0" borderId="0" xfId="0" applyFont="1"/>
    <xf numFmtId="0" fontId="3" fillId="0" borderId="6" xfId="1" applyNumberFormat="1" applyFont="1" applyFill="1" applyBorder="1" applyAlignment="1" applyProtection="1">
      <alignment horizontal="left" vertical="center" textRotation="90"/>
      <protection locked="0"/>
    </xf>
    <xf numFmtId="0" fontId="3" fillId="0" borderId="7" xfId="1" applyNumberFormat="1" applyFont="1" applyFill="1" applyBorder="1" applyAlignment="1" applyProtection="1">
      <alignment horizontal="left" vertical="center"/>
      <protection locked="0"/>
    </xf>
    <xf numFmtId="0" fontId="14" fillId="6" borderId="4" xfId="1" applyNumberFormat="1" applyFont="1" applyFill="1" applyBorder="1" applyAlignment="1" applyProtection="1">
      <alignment horizontal="center" vertical="center"/>
      <protection locked="0"/>
    </xf>
    <xf numFmtId="0" fontId="14" fillId="7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4" fillId="8" borderId="4" xfId="1" applyNumberFormat="1" applyFont="1" applyFill="1" applyBorder="1" applyAlignment="1" applyProtection="1">
      <alignment horizontal="center" vertical="center"/>
      <protection locked="0"/>
    </xf>
    <xf numFmtId="0" fontId="14" fillId="9" borderId="4" xfId="1" applyNumberFormat="1" applyFont="1" applyFill="1" applyBorder="1" applyAlignment="1" applyProtection="1">
      <alignment horizontal="center" vertical="center"/>
      <protection locked="0"/>
    </xf>
    <xf numFmtId="0" fontId="14" fillId="2" borderId="4" xfId="1" applyNumberFormat="1" applyFont="1" applyFill="1" applyBorder="1" applyAlignment="1" applyProtection="1">
      <alignment horizontal="center" vertical="center"/>
      <protection locked="0"/>
    </xf>
    <xf numFmtId="0" fontId="14" fillId="10" borderId="4" xfId="1" applyNumberFormat="1" applyFont="1" applyFill="1" applyBorder="1" applyAlignment="1" applyProtection="1">
      <alignment horizontal="center" vertical="center"/>
      <protection locked="0"/>
    </xf>
    <xf numFmtId="0" fontId="14" fillId="3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49" fontId="3" fillId="11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1" applyNumberFormat="1" applyFont="1" applyFill="1" applyBorder="1" applyAlignment="1" applyProtection="1">
      <alignment vertical="center"/>
      <protection locked="0"/>
    </xf>
    <xf numFmtId="0" fontId="13" fillId="0" borderId="4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0" borderId="3" xfId="0" applyFont="1" applyFill="1" applyBorder="1" applyAlignment="1">
      <alignment horizontal="left" vertical="center"/>
    </xf>
    <xf numFmtId="0" fontId="21" fillId="12" borderId="3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1" fontId="22" fillId="12" borderId="4" xfId="0" applyNumberFormat="1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1" fontId="1" fillId="13" borderId="4" xfId="0" applyNumberFormat="1" applyFont="1" applyFill="1" applyBorder="1" applyAlignment="1">
      <alignment horizontal="center" vertical="center"/>
    </xf>
    <xf numFmtId="0" fontId="9" fillId="4" borderId="0" xfId="1" applyFont="1" applyFill="1" applyBorder="1" applyAlignment="1" applyProtection="1">
      <alignment horizontal="left" vertical="top"/>
      <protection locked="0"/>
    </xf>
    <xf numFmtId="0" fontId="8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4" borderId="0" xfId="2" applyFont="1" applyFill="1" applyBorder="1" applyAlignment="1" applyProtection="1">
      <alignment horizontal="left" vertical="center"/>
      <protection locked="0"/>
    </xf>
    <xf numFmtId="0" fontId="7" fillId="4" borderId="0" xfId="2" applyFont="1" applyFill="1" applyBorder="1" applyAlignment="1" applyProtection="1">
      <alignment vertical="center"/>
      <protection locked="0"/>
    </xf>
    <xf numFmtId="0" fontId="8" fillId="0" borderId="0" xfId="1" applyFont="1" applyAlignment="1"/>
    <xf numFmtId="0" fontId="8" fillId="0" borderId="0" xfId="1" applyFont="1" applyBorder="1"/>
    <xf numFmtId="0" fontId="8" fillId="0" borderId="0" xfId="1" applyFont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vertical="top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8" fillId="4" borderId="5" xfId="1" applyNumberFormat="1" applyFont="1" applyFill="1" applyBorder="1" applyAlignment="1" applyProtection="1">
      <alignment vertical="top" wrapText="1"/>
      <protection locked="0"/>
    </xf>
    <xf numFmtId="0" fontId="7" fillId="4" borderId="0" xfId="1" applyNumberFormat="1" applyFont="1" applyFill="1" applyBorder="1" applyAlignment="1" applyProtection="1">
      <protection locked="0"/>
    </xf>
    <xf numFmtId="0" fontId="7" fillId="4" borderId="0" xfId="1" applyNumberFormat="1" applyFont="1" applyFill="1" applyBorder="1" applyAlignment="1" applyProtection="1">
      <alignment wrapText="1"/>
      <protection locked="0"/>
    </xf>
    <xf numFmtId="0" fontId="7" fillId="4" borderId="0" xfId="1" applyFont="1" applyFill="1" applyBorder="1" applyAlignment="1" applyProtection="1">
      <alignment vertical="top"/>
      <protection locked="0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22" fillId="13" borderId="3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center" vertical="center"/>
    </xf>
    <xf numFmtId="1" fontId="22" fillId="13" borderId="4" xfId="0" applyNumberFormat="1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1" fontId="2" fillId="15" borderId="4" xfId="0" applyNumberFormat="1" applyFont="1" applyFill="1" applyBorder="1" applyAlignment="1">
      <alignment horizontal="center" vertical="center"/>
    </xf>
    <xf numFmtId="0" fontId="14" fillId="0" borderId="21" xfId="1" applyNumberFormat="1" applyFont="1" applyFill="1" applyBorder="1" applyAlignment="1" applyProtection="1">
      <alignment horizontal="center" vertical="center"/>
      <protection locked="0"/>
    </xf>
    <xf numFmtId="0" fontId="14" fillId="14" borderId="21" xfId="1" applyNumberFormat="1" applyFont="1" applyFill="1" applyBorder="1" applyAlignment="1" applyProtection="1">
      <alignment horizontal="center" vertical="center"/>
      <protection locked="0"/>
    </xf>
    <xf numFmtId="0" fontId="14" fillId="8" borderId="21" xfId="1" applyNumberFormat="1" applyFont="1" applyFill="1" applyBorder="1" applyAlignment="1" applyProtection="1">
      <alignment horizontal="center" vertical="center"/>
      <protection locked="0"/>
    </xf>
    <xf numFmtId="0" fontId="14" fillId="9" borderId="21" xfId="1" applyNumberFormat="1" applyFont="1" applyFill="1" applyBorder="1" applyAlignment="1" applyProtection="1">
      <alignment horizontal="center" vertical="center"/>
      <protection locked="0"/>
    </xf>
    <xf numFmtId="0" fontId="14" fillId="7" borderId="21" xfId="1" applyNumberFormat="1" applyFont="1" applyFill="1" applyBorder="1" applyAlignment="1" applyProtection="1">
      <alignment horizontal="center" vertical="center"/>
      <protection locked="0"/>
    </xf>
    <xf numFmtId="0" fontId="14" fillId="6" borderId="21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1" fillId="6" borderId="4" xfId="1" applyNumberFormat="1" applyFont="1" applyFill="1" applyBorder="1" applyAlignment="1" applyProtection="1">
      <alignment horizontal="center" vertical="center"/>
      <protection locked="0"/>
    </xf>
    <xf numFmtId="0" fontId="1" fillId="6" borderId="4" xfId="1" applyNumberFormat="1" applyFont="1" applyFill="1" applyBorder="1" applyAlignment="1">
      <alignment horizontal="center" vertical="center"/>
    </xf>
    <xf numFmtId="0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4" xfId="0" applyFont="1" applyFill="1" applyBorder="1" applyAlignment="1">
      <alignment horizontal="center" vertical="center"/>
    </xf>
    <xf numFmtId="1" fontId="1" fillId="6" borderId="4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textRotation="90"/>
      <protection locked="0"/>
    </xf>
    <xf numFmtId="0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7" xfId="1" applyNumberFormat="1" applyFont="1" applyFill="1" applyBorder="1" applyAlignment="1" applyProtection="1">
      <alignment horizontal="center" vertical="center"/>
      <protection locked="0"/>
    </xf>
    <xf numFmtId="49" fontId="3" fillId="0" borderId="6" xfId="1" applyNumberFormat="1" applyFont="1" applyFill="1" applyBorder="1" applyAlignment="1" applyProtection="1">
      <alignment vertical="center" textRotation="90"/>
      <protection locked="0"/>
    </xf>
    <xf numFmtId="0" fontId="13" fillId="5" borderId="27" xfId="1" applyNumberFormat="1" applyFont="1" applyFill="1" applyBorder="1" applyAlignment="1" applyProtection="1">
      <alignment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6" borderId="2" xfId="1" applyNumberFormat="1" applyFont="1" applyFill="1" applyBorder="1" applyAlignment="1" applyProtection="1">
      <alignment horizontal="center" vertical="center"/>
      <protection locked="0"/>
    </xf>
    <xf numFmtId="0" fontId="14" fillId="7" borderId="2" xfId="1" applyNumberFormat="1" applyFont="1" applyFill="1" applyBorder="1" applyAlignment="1" applyProtection="1">
      <alignment horizontal="center" vertical="center"/>
      <protection locked="0"/>
    </xf>
    <xf numFmtId="0" fontId="14" fillId="6" borderId="30" xfId="1" applyNumberFormat="1" applyFont="1" applyFill="1" applyBorder="1" applyAlignment="1" applyProtection="1">
      <alignment horizontal="center" vertical="center"/>
      <protection locked="0"/>
    </xf>
    <xf numFmtId="0" fontId="13" fillId="5" borderId="31" xfId="1" applyNumberFormat="1" applyFont="1" applyFill="1" applyBorder="1" applyAlignment="1" applyProtection="1">
      <alignment vertical="center"/>
      <protection locked="0"/>
    </xf>
    <xf numFmtId="0" fontId="14" fillId="6" borderId="32" xfId="1" applyNumberFormat="1" applyFont="1" applyFill="1" applyBorder="1" applyAlignment="1" applyProtection="1">
      <alignment horizontal="center" vertical="center"/>
      <protection locked="0"/>
    </xf>
    <xf numFmtId="0" fontId="14" fillId="6" borderId="17" xfId="1" applyNumberFormat="1" applyFont="1" applyFill="1" applyBorder="1" applyAlignment="1" applyProtection="1">
      <alignment horizontal="center" vertical="center"/>
      <protection locked="0"/>
    </xf>
    <xf numFmtId="0" fontId="14" fillId="6" borderId="33" xfId="1" applyNumberFormat="1" applyFont="1" applyFill="1" applyBorder="1" applyAlignment="1" applyProtection="1">
      <alignment horizontal="center" vertical="center"/>
      <protection locked="0"/>
    </xf>
    <xf numFmtId="0" fontId="13" fillId="5" borderId="34" xfId="1" applyNumberFormat="1" applyFont="1" applyFill="1" applyBorder="1" applyAlignment="1" applyProtection="1">
      <alignment vertical="center"/>
      <protection locked="0"/>
    </xf>
    <xf numFmtId="0" fontId="14" fillId="0" borderId="32" xfId="1" applyNumberFormat="1" applyFont="1" applyFill="1" applyBorder="1" applyAlignment="1" applyProtection="1">
      <alignment horizontal="center" vertical="center"/>
      <protection locked="0"/>
    </xf>
    <xf numFmtId="0" fontId="14" fillId="14" borderId="32" xfId="1" applyNumberFormat="1" applyFont="1" applyFill="1" applyBorder="1" applyAlignment="1" applyProtection="1">
      <alignment horizontal="center" vertical="center"/>
      <protection locked="0"/>
    </xf>
    <xf numFmtId="0" fontId="0" fillId="14" borderId="32" xfId="0" applyFill="1" applyBorder="1"/>
    <xf numFmtId="0" fontId="0" fillId="0" borderId="32" xfId="0" applyBorder="1"/>
    <xf numFmtId="0" fontId="14" fillId="8" borderId="32" xfId="1" applyNumberFormat="1" applyFont="1" applyFill="1" applyBorder="1" applyAlignment="1" applyProtection="1">
      <alignment horizontal="center" vertical="center"/>
      <protection locked="0"/>
    </xf>
    <xf numFmtId="0" fontId="14" fillId="9" borderId="32" xfId="1" applyNumberFormat="1" applyFont="1" applyFill="1" applyBorder="1" applyAlignment="1" applyProtection="1">
      <alignment horizontal="center" vertical="center"/>
      <protection locked="0"/>
    </xf>
    <xf numFmtId="0" fontId="14" fillId="7" borderId="32" xfId="1" applyNumberFormat="1" applyFont="1" applyFill="1" applyBorder="1" applyAlignment="1" applyProtection="1">
      <alignment horizontal="center" vertical="center"/>
      <protection locked="0"/>
    </xf>
    <xf numFmtId="0" fontId="14" fillId="2" borderId="32" xfId="1" applyNumberFormat="1" applyFont="1" applyFill="1" applyBorder="1" applyAlignment="1" applyProtection="1">
      <alignment horizontal="center" vertical="center"/>
      <protection locked="0"/>
    </xf>
    <xf numFmtId="0" fontId="14" fillId="10" borderId="32" xfId="1" applyNumberFormat="1" applyFont="1" applyFill="1" applyBorder="1" applyAlignment="1" applyProtection="1">
      <alignment horizontal="center" vertical="center"/>
      <protection locked="0"/>
    </xf>
    <xf numFmtId="0" fontId="14" fillId="3" borderId="32" xfId="1" applyNumberFormat="1" applyFont="1" applyFill="1" applyBorder="1" applyAlignment="1" applyProtection="1">
      <alignment horizontal="center" vertical="center"/>
      <protection locked="0"/>
    </xf>
    <xf numFmtId="0" fontId="14" fillId="3" borderId="35" xfId="1" applyNumberFormat="1" applyFont="1" applyFill="1" applyBorder="1" applyAlignment="1" applyProtection="1">
      <alignment horizontal="center" vertical="center"/>
      <protection locked="0"/>
    </xf>
    <xf numFmtId="0" fontId="14" fillId="11" borderId="1" xfId="1" applyNumberFormat="1" applyFont="1" applyFill="1" applyBorder="1" applyAlignment="1" applyProtection="1">
      <alignment horizontal="center" vertical="center"/>
      <protection locked="0"/>
    </xf>
    <xf numFmtId="0" fontId="14" fillId="11" borderId="21" xfId="1" applyNumberFormat="1" applyFont="1" applyFill="1" applyBorder="1" applyAlignment="1" applyProtection="1">
      <alignment horizontal="center" vertical="center"/>
      <protection locked="0"/>
    </xf>
    <xf numFmtId="0" fontId="14" fillId="11" borderId="17" xfId="1" applyNumberFormat="1" applyFont="1" applyFill="1" applyBorder="1" applyAlignment="1" applyProtection="1">
      <alignment horizontal="center" vertical="center"/>
      <protection locked="0"/>
    </xf>
    <xf numFmtId="0" fontId="14" fillId="11" borderId="2" xfId="1" applyNumberFormat="1" applyFont="1" applyFill="1" applyBorder="1" applyAlignment="1" applyProtection="1">
      <alignment horizontal="center" vertical="center"/>
      <protection locked="0"/>
    </xf>
    <xf numFmtId="0" fontId="14" fillId="11" borderId="25" xfId="1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 applyProtection="1">
      <alignment horizontal="left" vertical="center"/>
      <protection locked="0"/>
    </xf>
    <xf numFmtId="0" fontId="3" fillId="0" borderId="23" xfId="1" applyBorder="1"/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2" fillId="15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6" borderId="1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horizontal="left" vertical="center"/>
    </xf>
    <xf numFmtId="0" fontId="1" fillId="0" borderId="18" xfId="1" applyNumberFormat="1" applyFont="1" applyFill="1" applyBorder="1" applyAlignment="1" applyProtection="1">
      <alignment horizontal="left" vertical="center"/>
      <protection locked="0"/>
    </xf>
    <xf numFmtId="0" fontId="1" fillId="0" borderId="18" xfId="0" applyNumberFormat="1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left" wrapText="1"/>
      <protection locked="0"/>
    </xf>
    <xf numFmtId="0" fontId="4" fillId="13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wrapText="1"/>
    </xf>
    <xf numFmtId="0" fontId="4" fillId="13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2" fillId="13" borderId="20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2" fillId="2" borderId="20" xfId="1" applyNumberFormat="1" applyFont="1" applyFill="1" applyBorder="1" applyAlignment="1">
      <alignment horizontal="center" vertical="center"/>
    </xf>
    <xf numFmtId="0" fontId="1" fillId="6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22" fillId="13" borderId="47" xfId="0" applyFont="1" applyFill="1" applyBorder="1" applyAlignment="1">
      <alignment horizontal="center" vertical="center"/>
    </xf>
    <xf numFmtId="0" fontId="22" fillId="12" borderId="47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15" borderId="4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4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0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 applyProtection="1">
      <alignment horizontal="left" vertical="center"/>
      <protection locked="0"/>
    </xf>
    <xf numFmtId="0" fontId="1" fillId="0" borderId="47" xfId="1" applyNumberFormat="1" applyFont="1" applyFill="1" applyBorder="1" applyAlignment="1" applyProtection="1">
      <alignment horizontal="left" vertical="center"/>
      <protection locked="0"/>
    </xf>
    <xf numFmtId="0" fontId="4" fillId="13" borderId="3" xfId="0" applyFont="1" applyFill="1" applyBorder="1" applyAlignment="1">
      <alignment horizontal="center" vertical="center" wrapText="1"/>
    </xf>
    <xf numFmtId="0" fontId="4" fillId="13" borderId="47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2" fillId="16" borderId="18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7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1" fontId="1" fillId="16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7" xfId="0" applyFont="1" applyFill="1" applyBorder="1" applyAlignment="1">
      <alignment horizontal="center" wrapText="1"/>
    </xf>
    <xf numFmtId="0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22" fillId="13" borderId="47" xfId="0" applyNumberFormat="1" applyFont="1" applyFill="1" applyBorder="1" applyAlignment="1">
      <alignment horizontal="center" vertical="center"/>
    </xf>
    <xf numFmtId="1" fontId="22" fillId="12" borderId="47" xfId="0" applyNumberFormat="1" applyFont="1" applyFill="1" applyBorder="1" applyAlignment="1">
      <alignment horizontal="center" vertical="center"/>
    </xf>
    <xf numFmtId="1" fontId="2" fillId="15" borderId="47" xfId="0" applyNumberFormat="1" applyFont="1" applyFill="1" applyBorder="1" applyAlignment="1">
      <alignment horizontal="center" vertical="center"/>
    </xf>
    <xf numFmtId="1" fontId="2" fillId="2" borderId="47" xfId="0" applyNumberFormat="1" applyFont="1" applyFill="1" applyBorder="1" applyAlignment="1">
      <alignment horizontal="center" vertical="center"/>
    </xf>
    <xf numFmtId="0" fontId="1" fillId="6" borderId="47" xfId="1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6" borderId="47" xfId="0" applyFont="1" applyFill="1" applyBorder="1" applyAlignment="1">
      <alignment horizontal="center" vertical="center"/>
    </xf>
    <xf numFmtId="0" fontId="1" fillId="0" borderId="47" xfId="1" applyNumberFormat="1" applyFont="1" applyFill="1" applyBorder="1" applyAlignment="1">
      <alignment horizontal="center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1" fontId="1" fillId="13" borderId="47" xfId="0" applyNumberFormat="1" applyFont="1" applyFill="1" applyBorder="1" applyAlignment="1">
      <alignment horizontal="center" vertical="center"/>
    </xf>
    <xf numFmtId="0" fontId="1" fillId="13" borderId="47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7" fillId="4" borderId="0" xfId="2" applyFont="1" applyFill="1" applyBorder="1" applyAlignment="1" applyProtection="1">
      <alignment horizontal="left" wrapText="1"/>
      <protection locked="0"/>
    </xf>
    <xf numFmtId="0" fontId="7" fillId="4" borderId="0" xfId="2" applyFont="1" applyFill="1" applyBorder="1" applyAlignment="1" applyProtection="1">
      <alignment horizontal="right" wrapText="1"/>
      <protection locked="0"/>
    </xf>
    <xf numFmtId="0" fontId="8" fillId="0" borderId="0" xfId="1" applyFont="1" applyAlignment="1">
      <alignment horizontal="left" vertical="top" wrapText="1"/>
    </xf>
    <xf numFmtId="0" fontId="8" fillId="4" borderId="0" xfId="1" applyNumberFormat="1" applyFont="1" applyFill="1" applyBorder="1" applyAlignment="1" applyProtection="1">
      <alignment wrapText="1"/>
      <protection locked="0"/>
    </xf>
    <xf numFmtId="0" fontId="7" fillId="4" borderId="0" xfId="2" applyFont="1" applyFill="1" applyBorder="1" applyAlignment="1" applyProtection="1">
      <protection locked="0"/>
    </xf>
    <xf numFmtId="0" fontId="30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7" fillId="0" borderId="0" xfId="1" applyFont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1" fontId="20" fillId="0" borderId="32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9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9" fillId="4" borderId="0" xfId="1" applyFont="1" applyFill="1" applyBorder="1" applyAlignment="1" applyProtection="1">
      <alignment horizontal="right" vertical="center"/>
      <protection locked="0"/>
    </xf>
    <xf numFmtId="0" fontId="8" fillId="4" borderId="0" xfId="1" applyNumberFormat="1" applyFont="1" applyFill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5" xfId="1" applyNumberFormat="1" applyFont="1" applyFill="1" applyBorder="1" applyAlignment="1" applyProtection="1">
      <alignment horizontal="left" vertical="top" wrapText="1"/>
      <protection locked="0"/>
    </xf>
    <xf numFmtId="0" fontId="8" fillId="4" borderId="0" xfId="1" applyNumberFormat="1" applyFont="1" applyFill="1" applyBorder="1" applyAlignment="1" applyProtection="1">
      <alignment horizontal="left" vertical="top" wrapText="1"/>
      <protection locked="0"/>
    </xf>
    <xf numFmtId="0" fontId="7" fillId="4" borderId="5" xfId="1" applyFont="1" applyFill="1" applyBorder="1" applyAlignment="1" applyProtection="1">
      <alignment horizontal="left" vertical="center"/>
      <protection locked="0"/>
    </xf>
    <xf numFmtId="0" fontId="9" fillId="4" borderId="5" xfId="1" applyFont="1" applyFill="1" applyBorder="1" applyAlignment="1" applyProtection="1">
      <alignment horizontal="left" vertical="center"/>
      <protection locked="0"/>
    </xf>
    <xf numFmtId="0" fontId="7" fillId="4" borderId="0" xfId="1" applyNumberFormat="1" applyFont="1" applyFill="1" applyBorder="1" applyAlignment="1" applyProtection="1">
      <alignment horizontal="left" wrapText="1"/>
      <protection locked="0"/>
    </xf>
    <xf numFmtId="0" fontId="7" fillId="4" borderId="5" xfId="1" applyNumberFormat="1" applyFont="1" applyFill="1" applyBorder="1" applyAlignment="1" applyProtection="1">
      <alignment horizontal="left" wrapText="1"/>
      <protection locked="0"/>
    </xf>
    <xf numFmtId="0" fontId="8" fillId="4" borderId="0" xfId="1" applyNumberFormat="1" applyFont="1" applyFill="1" applyBorder="1" applyAlignment="1" applyProtection="1">
      <alignment horizontal="center" vertical="top"/>
      <protection locked="0"/>
    </xf>
    <xf numFmtId="0" fontId="7" fillId="4" borderId="19" xfId="1" applyFont="1" applyFill="1" applyBorder="1" applyAlignment="1" applyProtection="1">
      <alignment horizontal="left" vertical="center"/>
      <protection locked="0"/>
    </xf>
    <xf numFmtId="0" fontId="9" fillId="4" borderId="0" xfId="1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8" fillId="4" borderId="5" xfId="1" applyNumberFormat="1" applyFont="1" applyFill="1" applyBorder="1" applyAlignment="1" applyProtection="1">
      <alignment horizontal="center" vertical="center"/>
      <protection locked="0"/>
    </xf>
    <xf numFmtId="0" fontId="25" fillId="4" borderId="5" xfId="1" applyNumberFormat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Border="1" applyAlignment="1" applyProtection="1">
      <alignment horizontal="center" vertical="top"/>
      <protection locked="0"/>
    </xf>
    <xf numFmtId="0" fontId="7" fillId="4" borderId="0" xfId="1" applyFont="1" applyFill="1" applyBorder="1" applyAlignment="1" applyProtection="1">
      <alignment horizontal="left" vertical="top"/>
      <protection locked="0"/>
    </xf>
    <xf numFmtId="0" fontId="7" fillId="4" borderId="19" xfId="1" applyFont="1" applyFill="1" applyBorder="1" applyAlignment="1" applyProtection="1">
      <alignment horizontal="left" vertical="center" wrapText="1"/>
      <protection locked="0"/>
    </xf>
    <xf numFmtId="0" fontId="7" fillId="4" borderId="5" xfId="1" applyNumberFormat="1" applyFont="1" applyFill="1" applyBorder="1" applyAlignment="1" applyProtection="1">
      <alignment horizontal="left"/>
      <protection locked="0"/>
    </xf>
    <xf numFmtId="0" fontId="7" fillId="4" borderId="5" xfId="1" applyNumberFormat="1" applyFont="1" applyFill="1" applyBorder="1" applyAlignment="1" applyProtection="1">
      <alignment horizontal="center"/>
      <protection locked="0"/>
    </xf>
    <xf numFmtId="0" fontId="7" fillId="4" borderId="5" xfId="1" applyFont="1" applyFill="1" applyBorder="1" applyAlignment="1" applyProtection="1">
      <alignment horizontal="left" vertical="top"/>
      <protection locked="0"/>
    </xf>
    <xf numFmtId="0" fontId="9" fillId="4" borderId="5" xfId="1" applyFont="1" applyFill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8" fillId="4" borderId="5" xfId="1" applyNumberFormat="1" applyFont="1" applyFill="1" applyBorder="1" applyAlignment="1" applyProtection="1">
      <alignment horizontal="center" wrapText="1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7" fillId="4" borderId="0" xfId="2" applyFont="1" applyFill="1" applyBorder="1" applyAlignment="1" applyProtection="1">
      <alignment horizontal="left" wrapText="1"/>
      <protection locked="0"/>
    </xf>
    <xf numFmtId="0" fontId="9" fillId="4" borderId="0" xfId="2" applyFont="1" applyFill="1" applyBorder="1" applyAlignment="1" applyProtection="1">
      <alignment horizontal="center" vertical="top"/>
      <protection locked="0"/>
    </xf>
    <xf numFmtId="0" fontId="24" fillId="4" borderId="0" xfId="2" applyFont="1" applyFill="1" applyBorder="1" applyAlignment="1" applyProtection="1">
      <alignment horizontal="left" vertical="center"/>
      <protection locked="0"/>
    </xf>
    <xf numFmtId="0" fontId="7" fillId="4" borderId="0" xfId="2" applyFont="1" applyFill="1" applyBorder="1" applyAlignment="1" applyProtection="1">
      <alignment horizontal="right" wrapText="1"/>
      <protection locked="0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textRotation="90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14" fillId="6" borderId="28" xfId="1" applyNumberFormat="1" applyFont="1" applyFill="1" applyBorder="1" applyAlignment="1" applyProtection="1">
      <alignment horizontal="center" vertical="center"/>
      <protection locked="0"/>
    </xf>
    <xf numFmtId="0" fontId="14" fillId="6" borderId="29" xfId="1" applyNumberFormat="1" applyFont="1" applyFill="1" applyBorder="1" applyAlignment="1" applyProtection="1">
      <alignment horizontal="center" vertical="center"/>
      <protection locked="0"/>
    </xf>
    <xf numFmtId="0" fontId="14" fillId="6" borderId="18" xfId="1" applyNumberFormat="1" applyFont="1" applyFill="1" applyBorder="1" applyAlignment="1" applyProtection="1">
      <alignment horizontal="center" vertical="center"/>
      <protection locked="0"/>
    </xf>
    <xf numFmtId="0" fontId="14" fillId="6" borderId="2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top"/>
      <protection locked="0"/>
    </xf>
    <xf numFmtId="0" fontId="3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8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 applyProtection="1">
      <alignment horizontal="center" vertical="center" wrapText="1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3" fillId="0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7" xfId="1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textRotation="90"/>
    </xf>
    <xf numFmtId="0" fontId="26" fillId="0" borderId="4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textRotation="90" wrapText="1"/>
    </xf>
    <xf numFmtId="0" fontId="26" fillId="0" borderId="16" xfId="0" applyFont="1" applyFill="1" applyBorder="1" applyAlignment="1">
      <alignment horizontal="center" vertical="center" textRotation="90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textRotation="90" wrapText="1"/>
    </xf>
    <xf numFmtId="0" fontId="29" fillId="0" borderId="43" xfId="0" applyFont="1" applyFill="1" applyBorder="1" applyAlignment="1">
      <alignment horizontal="center" vertical="center" textRotation="90" wrapText="1"/>
    </xf>
    <xf numFmtId="0" fontId="29" fillId="0" borderId="45" xfId="0" applyFont="1" applyFill="1" applyBorder="1" applyAlignment="1">
      <alignment horizontal="center" vertical="center" textRotation="90" wrapText="1"/>
    </xf>
    <xf numFmtId="0" fontId="29" fillId="0" borderId="42" xfId="0" applyFont="1" applyFill="1" applyBorder="1" applyAlignment="1">
      <alignment horizontal="center" vertical="center" textRotation="90" wrapText="1"/>
    </xf>
    <xf numFmtId="0" fontId="29" fillId="0" borderId="44" xfId="0" applyFont="1" applyFill="1" applyBorder="1" applyAlignment="1">
      <alignment horizontal="center" vertical="center" textRotation="90" wrapText="1"/>
    </xf>
    <xf numFmtId="0" fontId="29" fillId="0" borderId="46" xfId="0" applyFont="1" applyFill="1" applyBorder="1" applyAlignment="1">
      <alignment horizontal="center" vertical="center" textRotation="90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FFCCFF"/>
      <color rgb="FFE0C6E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X49"/>
  <sheetViews>
    <sheetView zoomScaleNormal="100" workbookViewId="0">
      <selection activeCell="J22" sqref="J22"/>
    </sheetView>
  </sheetViews>
  <sheetFormatPr defaultColWidth="12.5703125" defaultRowHeight="13.5" customHeight="1" x14ac:dyDescent="0.25"/>
  <cols>
    <col min="1" max="1" width="3.28515625" style="8" customWidth="1"/>
    <col min="2" max="2" width="3.42578125" style="8" customWidth="1"/>
    <col min="3" max="3" width="5.28515625" style="8" customWidth="1"/>
    <col min="4" max="4" width="11.42578125" style="8" customWidth="1"/>
    <col min="5" max="5" width="11.140625" style="8" customWidth="1"/>
    <col min="6" max="6" width="2.85546875" style="8" customWidth="1"/>
    <col min="7" max="7" width="6.28515625" style="8" customWidth="1"/>
    <col min="8" max="8" width="9.42578125" style="8" customWidth="1"/>
    <col min="9" max="44" width="2.85546875" style="8" customWidth="1"/>
    <col min="45" max="45" width="7.28515625" style="8" customWidth="1"/>
    <col min="46" max="46" width="2.85546875" style="8" customWidth="1"/>
    <col min="47" max="47" width="5" style="8" customWidth="1"/>
    <col min="48" max="48" width="7.7109375" style="8" customWidth="1"/>
    <col min="49" max="49" width="12" style="8" customWidth="1"/>
    <col min="50" max="257" width="12.5703125" style="8"/>
    <col min="258" max="258" width="0" style="8" hidden="1" customWidth="1"/>
    <col min="259" max="259" width="7.7109375" style="8" customWidth="1"/>
    <col min="260" max="260" width="7" style="8" customWidth="1"/>
    <col min="261" max="261" width="14.7109375" style="8" customWidth="1"/>
    <col min="262" max="262" width="2.85546875" style="8" customWidth="1"/>
    <col min="263" max="263" width="6.28515625" style="8" customWidth="1"/>
    <col min="264" max="302" width="2.85546875" style="8" customWidth="1"/>
    <col min="303" max="303" width="5" style="8" customWidth="1"/>
    <col min="304" max="304" width="12.7109375" style="8" customWidth="1"/>
    <col min="305" max="305" width="2.85546875" style="8" customWidth="1"/>
    <col min="306" max="513" width="12.5703125" style="8"/>
    <col min="514" max="514" width="0" style="8" hidden="1" customWidth="1"/>
    <col min="515" max="515" width="7.7109375" style="8" customWidth="1"/>
    <col min="516" max="516" width="7" style="8" customWidth="1"/>
    <col min="517" max="517" width="14.7109375" style="8" customWidth="1"/>
    <col min="518" max="518" width="2.85546875" style="8" customWidth="1"/>
    <col min="519" max="519" width="6.28515625" style="8" customWidth="1"/>
    <col min="520" max="558" width="2.85546875" style="8" customWidth="1"/>
    <col min="559" max="559" width="5" style="8" customWidth="1"/>
    <col min="560" max="560" width="12.7109375" style="8" customWidth="1"/>
    <col min="561" max="561" width="2.85546875" style="8" customWidth="1"/>
    <col min="562" max="769" width="12.5703125" style="8"/>
    <col min="770" max="770" width="0" style="8" hidden="1" customWidth="1"/>
    <col min="771" max="771" width="7.7109375" style="8" customWidth="1"/>
    <col min="772" max="772" width="7" style="8" customWidth="1"/>
    <col min="773" max="773" width="14.7109375" style="8" customWidth="1"/>
    <col min="774" max="774" width="2.85546875" style="8" customWidth="1"/>
    <col min="775" max="775" width="6.28515625" style="8" customWidth="1"/>
    <col min="776" max="814" width="2.85546875" style="8" customWidth="1"/>
    <col min="815" max="815" width="5" style="8" customWidth="1"/>
    <col min="816" max="816" width="12.7109375" style="8" customWidth="1"/>
    <col min="817" max="817" width="2.85546875" style="8" customWidth="1"/>
    <col min="818" max="1025" width="12.5703125" style="8"/>
    <col min="1026" max="1026" width="0" style="8" hidden="1" customWidth="1"/>
    <col min="1027" max="1027" width="7.7109375" style="8" customWidth="1"/>
    <col min="1028" max="1028" width="7" style="8" customWidth="1"/>
    <col min="1029" max="1029" width="14.7109375" style="8" customWidth="1"/>
    <col min="1030" max="1030" width="2.85546875" style="8" customWidth="1"/>
    <col min="1031" max="1031" width="6.28515625" style="8" customWidth="1"/>
    <col min="1032" max="1070" width="2.85546875" style="8" customWidth="1"/>
    <col min="1071" max="1071" width="5" style="8" customWidth="1"/>
    <col min="1072" max="1072" width="12.7109375" style="8" customWidth="1"/>
    <col min="1073" max="1073" width="2.85546875" style="8" customWidth="1"/>
    <col min="1074" max="1281" width="12.5703125" style="8"/>
    <col min="1282" max="1282" width="0" style="8" hidden="1" customWidth="1"/>
    <col min="1283" max="1283" width="7.7109375" style="8" customWidth="1"/>
    <col min="1284" max="1284" width="7" style="8" customWidth="1"/>
    <col min="1285" max="1285" width="14.7109375" style="8" customWidth="1"/>
    <col min="1286" max="1286" width="2.85546875" style="8" customWidth="1"/>
    <col min="1287" max="1287" width="6.28515625" style="8" customWidth="1"/>
    <col min="1288" max="1326" width="2.85546875" style="8" customWidth="1"/>
    <col min="1327" max="1327" width="5" style="8" customWidth="1"/>
    <col min="1328" max="1328" width="12.7109375" style="8" customWidth="1"/>
    <col min="1329" max="1329" width="2.85546875" style="8" customWidth="1"/>
    <col min="1330" max="1537" width="12.5703125" style="8"/>
    <col min="1538" max="1538" width="0" style="8" hidden="1" customWidth="1"/>
    <col min="1539" max="1539" width="7.7109375" style="8" customWidth="1"/>
    <col min="1540" max="1540" width="7" style="8" customWidth="1"/>
    <col min="1541" max="1541" width="14.7109375" style="8" customWidth="1"/>
    <col min="1542" max="1542" width="2.85546875" style="8" customWidth="1"/>
    <col min="1543" max="1543" width="6.28515625" style="8" customWidth="1"/>
    <col min="1544" max="1582" width="2.85546875" style="8" customWidth="1"/>
    <col min="1583" max="1583" width="5" style="8" customWidth="1"/>
    <col min="1584" max="1584" width="12.7109375" style="8" customWidth="1"/>
    <col min="1585" max="1585" width="2.85546875" style="8" customWidth="1"/>
    <col min="1586" max="1793" width="12.5703125" style="8"/>
    <col min="1794" max="1794" width="0" style="8" hidden="1" customWidth="1"/>
    <col min="1795" max="1795" width="7.7109375" style="8" customWidth="1"/>
    <col min="1796" max="1796" width="7" style="8" customWidth="1"/>
    <col min="1797" max="1797" width="14.7109375" style="8" customWidth="1"/>
    <col min="1798" max="1798" width="2.85546875" style="8" customWidth="1"/>
    <col min="1799" max="1799" width="6.28515625" style="8" customWidth="1"/>
    <col min="1800" max="1838" width="2.85546875" style="8" customWidth="1"/>
    <col min="1839" max="1839" width="5" style="8" customWidth="1"/>
    <col min="1840" max="1840" width="12.7109375" style="8" customWidth="1"/>
    <col min="1841" max="1841" width="2.85546875" style="8" customWidth="1"/>
    <col min="1842" max="2049" width="12.5703125" style="8"/>
    <col min="2050" max="2050" width="0" style="8" hidden="1" customWidth="1"/>
    <col min="2051" max="2051" width="7.7109375" style="8" customWidth="1"/>
    <col min="2052" max="2052" width="7" style="8" customWidth="1"/>
    <col min="2053" max="2053" width="14.7109375" style="8" customWidth="1"/>
    <col min="2054" max="2054" width="2.85546875" style="8" customWidth="1"/>
    <col min="2055" max="2055" width="6.28515625" style="8" customWidth="1"/>
    <col min="2056" max="2094" width="2.85546875" style="8" customWidth="1"/>
    <col min="2095" max="2095" width="5" style="8" customWidth="1"/>
    <col min="2096" max="2096" width="12.7109375" style="8" customWidth="1"/>
    <col min="2097" max="2097" width="2.85546875" style="8" customWidth="1"/>
    <col min="2098" max="2305" width="12.5703125" style="8"/>
    <col min="2306" max="2306" width="0" style="8" hidden="1" customWidth="1"/>
    <col min="2307" max="2307" width="7.7109375" style="8" customWidth="1"/>
    <col min="2308" max="2308" width="7" style="8" customWidth="1"/>
    <col min="2309" max="2309" width="14.7109375" style="8" customWidth="1"/>
    <col min="2310" max="2310" width="2.85546875" style="8" customWidth="1"/>
    <col min="2311" max="2311" width="6.28515625" style="8" customWidth="1"/>
    <col min="2312" max="2350" width="2.85546875" style="8" customWidth="1"/>
    <col min="2351" max="2351" width="5" style="8" customWidth="1"/>
    <col min="2352" max="2352" width="12.7109375" style="8" customWidth="1"/>
    <col min="2353" max="2353" width="2.85546875" style="8" customWidth="1"/>
    <col min="2354" max="2561" width="12.5703125" style="8"/>
    <col min="2562" max="2562" width="0" style="8" hidden="1" customWidth="1"/>
    <col min="2563" max="2563" width="7.7109375" style="8" customWidth="1"/>
    <col min="2564" max="2564" width="7" style="8" customWidth="1"/>
    <col min="2565" max="2565" width="14.7109375" style="8" customWidth="1"/>
    <col min="2566" max="2566" width="2.85546875" style="8" customWidth="1"/>
    <col min="2567" max="2567" width="6.28515625" style="8" customWidth="1"/>
    <col min="2568" max="2606" width="2.85546875" style="8" customWidth="1"/>
    <col min="2607" max="2607" width="5" style="8" customWidth="1"/>
    <col min="2608" max="2608" width="12.7109375" style="8" customWidth="1"/>
    <col min="2609" max="2609" width="2.85546875" style="8" customWidth="1"/>
    <col min="2610" max="2817" width="12.5703125" style="8"/>
    <col min="2818" max="2818" width="0" style="8" hidden="1" customWidth="1"/>
    <col min="2819" max="2819" width="7.7109375" style="8" customWidth="1"/>
    <col min="2820" max="2820" width="7" style="8" customWidth="1"/>
    <col min="2821" max="2821" width="14.7109375" style="8" customWidth="1"/>
    <col min="2822" max="2822" width="2.85546875" style="8" customWidth="1"/>
    <col min="2823" max="2823" width="6.28515625" style="8" customWidth="1"/>
    <col min="2824" max="2862" width="2.85546875" style="8" customWidth="1"/>
    <col min="2863" max="2863" width="5" style="8" customWidth="1"/>
    <col min="2864" max="2864" width="12.7109375" style="8" customWidth="1"/>
    <col min="2865" max="2865" width="2.85546875" style="8" customWidth="1"/>
    <col min="2866" max="3073" width="12.5703125" style="8"/>
    <col min="3074" max="3074" width="0" style="8" hidden="1" customWidth="1"/>
    <col min="3075" max="3075" width="7.7109375" style="8" customWidth="1"/>
    <col min="3076" max="3076" width="7" style="8" customWidth="1"/>
    <col min="3077" max="3077" width="14.7109375" style="8" customWidth="1"/>
    <col min="3078" max="3078" width="2.85546875" style="8" customWidth="1"/>
    <col min="3079" max="3079" width="6.28515625" style="8" customWidth="1"/>
    <col min="3080" max="3118" width="2.85546875" style="8" customWidth="1"/>
    <col min="3119" max="3119" width="5" style="8" customWidth="1"/>
    <col min="3120" max="3120" width="12.7109375" style="8" customWidth="1"/>
    <col min="3121" max="3121" width="2.85546875" style="8" customWidth="1"/>
    <col min="3122" max="3329" width="12.5703125" style="8"/>
    <col min="3330" max="3330" width="0" style="8" hidden="1" customWidth="1"/>
    <col min="3331" max="3331" width="7.7109375" style="8" customWidth="1"/>
    <col min="3332" max="3332" width="7" style="8" customWidth="1"/>
    <col min="3333" max="3333" width="14.7109375" style="8" customWidth="1"/>
    <col min="3334" max="3334" width="2.85546875" style="8" customWidth="1"/>
    <col min="3335" max="3335" width="6.28515625" style="8" customWidth="1"/>
    <col min="3336" max="3374" width="2.85546875" style="8" customWidth="1"/>
    <col min="3375" max="3375" width="5" style="8" customWidth="1"/>
    <col min="3376" max="3376" width="12.7109375" style="8" customWidth="1"/>
    <col min="3377" max="3377" width="2.85546875" style="8" customWidth="1"/>
    <col min="3378" max="3585" width="12.5703125" style="8"/>
    <col min="3586" max="3586" width="0" style="8" hidden="1" customWidth="1"/>
    <col min="3587" max="3587" width="7.7109375" style="8" customWidth="1"/>
    <col min="3588" max="3588" width="7" style="8" customWidth="1"/>
    <col min="3589" max="3589" width="14.7109375" style="8" customWidth="1"/>
    <col min="3590" max="3590" width="2.85546875" style="8" customWidth="1"/>
    <col min="3591" max="3591" width="6.28515625" style="8" customWidth="1"/>
    <col min="3592" max="3630" width="2.85546875" style="8" customWidth="1"/>
    <col min="3631" max="3631" width="5" style="8" customWidth="1"/>
    <col min="3632" max="3632" width="12.7109375" style="8" customWidth="1"/>
    <col min="3633" max="3633" width="2.85546875" style="8" customWidth="1"/>
    <col min="3634" max="3841" width="12.5703125" style="8"/>
    <col min="3842" max="3842" width="0" style="8" hidden="1" customWidth="1"/>
    <col min="3843" max="3843" width="7.7109375" style="8" customWidth="1"/>
    <col min="3844" max="3844" width="7" style="8" customWidth="1"/>
    <col min="3845" max="3845" width="14.7109375" style="8" customWidth="1"/>
    <col min="3846" max="3846" width="2.85546875" style="8" customWidth="1"/>
    <col min="3847" max="3847" width="6.28515625" style="8" customWidth="1"/>
    <col min="3848" max="3886" width="2.85546875" style="8" customWidth="1"/>
    <col min="3887" max="3887" width="5" style="8" customWidth="1"/>
    <col min="3888" max="3888" width="12.7109375" style="8" customWidth="1"/>
    <col min="3889" max="3889" width="2.85546875" style="8" customWidth="1"/>
    <col min="3890" max="4097" width="12.5703125" style="8"/>
    <col min="4098" max="4098" width="0" style="8" hidden="1" customWidth="1"/>
    <col min="4099" max="4099" width="7.7109375" style="8" customWidth="1"/>
    <col min="4100" max="4100" width="7" style="8" customWidth="1"/>
    <col min="4101" max="4101" width="14.7109375" style="8" customWidth="1"/>
    <col min="4102" max="4102" width="2.85546875" style="8" customWidth="1"/>
    <col min="4103" max="4103" width="6.28515625" style="8" customWidth="1"/>
    <col min="4104" max="4142" width="2.85546875" style="8" customWidth="1"/>
    <col min="4143" max="4143" width="5" style="8" customWidth="1"/>
    <col min="4144" max="4144" width="12.7109375" style="8" customWidth="1"/>
    <col min="4145" max="4145" width="2.85546875" style="8" customWidth="1"/>
    <col min="4146" max="4353" width="12.5703125" style="8"/>
    <col min="4354" max="4354" width="0" style="8" hidden="1" customWidth="1"/>
    <col min="4355" max="4355" width="7.7109375" style="8" customWidth="1"/>
    <col min="4356" max="4356" width="7" style="8" customWidth="1"/>
    <col min="4357" max="4357" width="14.7109375" style="8" customWidth="1"/>
    <col min="4358" max="4358" width="2.85546875" style="8" customWidth="1"/>
    <col min="4359" max="4359" width="6.28515625" style="8" customWidth="1"/>
    <col min="4360" max="4398" width="2.85546875" style="8" customWidth="1"/>
    <col min="4399" max="4399" width="5" style="8" customWidth="1"/>
    <col min="4400" max="4400" width="12.7109375" style="8" customWidth="1"/>
    <col min="4401" max="4401" width="2.85546875" style="8" customWidth="1"/>
    <col min="4402" max="4609" width="12.5703125" style="8"/>
    <col min="4610" max="4610" width="0" style="8" hidden="1" customWidth="1"/>
    <col min="4611" max="4611" width="7.7109375" style="8" customWidth="1"/>
    <col min="4612" max="4612" width="7" style="8" customWidth="1"/>
    <col min="4613" max="4613" width="14.7109375" style="8" customWidth="1"/>
    <col min="4614" max="4614" width="2.85546875" style="8" customWidth="1"/>
    <col min="4615" max="4615" width="6.28515625" style="8" customWidth="1"/>
    <col min="4616" max="4654" width="2.85546875" style="8" customWidth="1"/>
    <col min="4655" max="4655" width="5" style="8" customWidth="1"/>
    <col min="4656" max="4656" width="12.7109375" style="8" customWidth="1"/>
    <col min="4657" max="4657" width="2.85546875" style="8" customWidth="1"/>
    <col min="4658" max="4865" width="12.5703125" style="8"/>
    <col min="4866" max="4866" width="0" style="8" hidden="1" customWidth="1"/>
    <col min="4867" max="4867" width="7.7109375" style="8" customWidth="1"/>
    <col min="4868" max="4868" width="7" style="8" customWidth="1"/>
    <col min="4869" max="4869" width="14.7109375" style="8" customWidth="1"/>
    <col min="4870" max="4870" width="2.85546875" style="8" customWidth="1"/>
    <col min="4871" max="4871" width="6.28515625" style="8" customWidth="1"/>
    <col min="4872" max="4910" width="2.85546875" style="8" customWidth="1"/>
    <col min="4911" max="4911" width="5" style="8" customWidth="1"/>
    <col min="4912" max="4912" width="12.7109375" style="8" customWidth="1"/>
    <col min="4913" max="4913" width="2.85546875" style="8" customWidth="1"/>
    <col min="4914" max="5121" width="12.5703125" style="8"/>
    <col min="5122" max="5122" width="0" style="8" hidden="1" customWidth="1"/>
    <col min="5123" max="5123" width="7.7109375" style="8" customWidth="1"/>
    <col min="5124" max="5124" width="7" style="8" customWidth="1"/>
    <col min="5125" max="5125" width="14.7109375" style="8" customWidth="1"/>
    <col min="5126" max="5126" width="2.85546875" style="8" customWidth="1"/>
    <col min="5127" max="5127" width="6.28515625" style="8" customWidth="1"/>
    <col min="5128" max="5166" width="2.85546875" style="8" customWidth="1"/>
    <col min="5167" max="5167" width="5" style="8" customWidth="1"/>
    <col min="5168" max="5168" width="12.7109375" style="8" customWidth="1"/>
    <col min="5169" max="5169" width="2.85546875" style="8" customWidth="1"/>
    <col min="5170" max="5377" width="12.5703125" style="8"/>
    <col min="5378" max="5378" width="0" style="8" hidden="1" customWidth="1"/>
    <col min="5379" max="5379" width="7.7109375" style="8" customWidth="1"/>
    <col min="5380" max="5380" width="7" style="8" customWidth="1"/>
    <col min="5381" max="5381" width="14.7109375" style="8" customWidth="1"/>
    <col min="5382" max="5382" width="2.85546875" style="8" customWidth="1"/>
    <col min="5383" max="5383" width="6.28515625" style="8" customWidth="1"/>
    <col min="5384" max="5422" width="2.85546875" style="8" customWidth="1"/>
    <col min="5423" max="5423" width="5" style="8" customWidth="1"/>
    <col min="5424" max="5424" width="12.7109375" style="8" customWidth="1"/>
    <col min="5425" max="5425" width="2.85546875" style="8" customWidth="1"/>
    <col min="5426" max="5633" width="12.5703125" style="8"/>
    <col min="5634" max="5634" width="0" style="8" hidden="1" customWidth="1"/>
    <col min="5635" max="5635" width="7.7109375" style="8" customWidth="1"/>
    <col min="5636" max="5636" width="7" style="8" customWidth="1"/>
    <col min="5637" max="5637" width="14.7109375" style="8" customWidth="1"/>
    <col min="5638" max="5638" width="2.85546875" style="8" customWidth="1"/>
    <col min="5639" max="5639" width="6.28515625" style="8" customWidth="1"/>
    <col min="5640" max="5678" width="2.85546875" style="8" customWidth="1"/>
    <col min="5679" max="5679" width="5" style="8" customWidth="1"/>
    <col min="5680" max="5680" width="12.7109375" style="8" customWidth="1"/>
    <col min="5681" max="5681" width="2.85546875" style="8" customWidth="1"/>
    <col min="5682" max="5889" width="12.5703125" style="8"/>
    <col min="5890" max="5890" width="0" style="8" hidden="1" customWidth="1"/>
    <col min="5891" max="5891" width="7.7109375" style="8" customWidth="1"/>
    <col min="5892" max="5892" width="7" style="8" customWidth="1"/>
    <col min="5893" max="5893" width="14.7109375" style="8" customWidth="1"/>
    <col min="5894" max="5894" width="2.85546875" style="8" customWidth="1"/>
    <col min="5895" max="5895" width="6.28515625" style="8" customWidth="1"/>
    <col min="5896" max="5934" width="2.85546875" style="8" customWidth="1"/>
    <col min="5935" max="5935" width="5" style="8" customWidth="1"/>
    <col min="5936" max="5936" width="12.7109375" style="8" customWidth="1"/>
    <col min="5937" max="5937" width="2.85546875" style="8" customWidth="1"/>
    <col min="5938" max="6145" width="12.5703125" style="8"/>
    <col min="6146" max="6146" width="0" style="8" hidden="1" customWidth="1"/>
    <col min="6147" max="6147" width="7.7109375" style="8" customWidth="1"/>
    <col min="6148" max="6148" width="7" style="8" customWidth="1"/>
    <col min="6149" max="6149" width="14.7109375" style="8" customWidth="1"/>
    <col min="6150" max="6150" width="2.85546875" style="8" customWidth="1"/>
    <col min="6151" max="6151" width="6.28515625" style="8" customWidth="1"/>
    <col min="6152" max="6190" width="2.85546875" style="8" customWidth="1"/>
    <col min="6191" max="6191" width="5" style="8" customWidth="1"/>
    <col min="6192" max="6192" width="12.7109375" style="8" customWidth="1"/>
    <col min="6193" max="6193" width="2.85546875" style="8" customWidth="1"/>
    <col min="6194" max="6401" width="12.5703125" style="8"/>
    <col min="6402" max="6402" width="0" style="8" hidden="1" customWidth="1"/>
    <col min="6403" max="6403" width="7.7109375" style="8" customWidth="1"/>
    <col min="6404" max="6404" width="7" style="8" customWidth="1"/>
    <col min="6405" max="6405" width="14.7109375" style="8" customWidth="1"/>
    <col min="6406" max="6406" width="2.85546875" style="8" customWidth="1"/>
    <col min="6407" max="6407" width="6.28515625" style="8" customWidth="1"/>
    <col min="6408" max="6446" width="2.85546875" style="8" customWidth="1"/>
    <col min="6447" max="6447" width="5" style="8" customWidth="1"/>
    <col min="6448" max="6448" width="12.7109375" style="8" customWidth="1"/>
    <col min="6449" max="6449" width="2.85546875" style="8" customWidth="1"/>
    <col min="6450" max="6657" width="12.5703125" style="8"/>
    <col min="6658" max="6658" width="0" style="8" hidden="1" customWidth="1"/>
    <col min="6659" max="6659" width="7.7109375" style="8" customWidth="1"/>
    <col min="6660" max="6660" width="7" style="8" customWidth="1"/>
    <col min="6661" max="6661" width="14.7109375" style="8" customWidth="1"/>
    <col min="6662" max="6662" width="2.85546875" style="8" customWidth="1"/>
    <col min="6663" max="6663" width="6.28515625" style="8" customWidth="1"/>
    <col min="6664" max="6702" width="2.85546875" style="8" customWidth="1"/>
    <col min="6703" max="6703" width="5" style="8" customWidth="1"/>
    <col min="6704" max="6704" width="12.7109375" style="8" customWidth="1"/>
    <col min="6705" max="6705" width="2.85546875" style="8" customWidth="1"/>
    <col min="6706" max="6913" width="12.5703125" style="8"/>
    <col min="6914" max="6914" width="0" style="8" hidden="1" customWidth="1"/>
    <col min="6915" max="6915" width="7.7109375" style="8" customWidth="1"/>
    <col min="6916" max="6916" width="7" style="8" customWidth="1"/>
    <col min="6917" max="6917" width="14.7109375" style="8" customWidth="1"/>
    <col min="6918" max="6918" width="2.85546875" style="8" customWidth="1"/>
    <col min="6919" max="6919" width="6.28515625" style="8" customWidth="1"/>
    <col min="6920" max="6958" width="2.85546875" style="8" customWidth="1"/>
    <col min="6959" max="6959" width="5" style="8" customWidth="1"/>
    <col min="6960" max="6960" width="12.7109375" style="8" customWidth="1"/>
    <col min="6961" max="6961" width="2.85546875" style="8" customWidth="1"/>
    <col min="6962" max="7169" width="12.5703125" style="8"/>
    <col min="7170" max="7170" width="0" style="8" hidden="1" customWidth="1"/>
    <col min="7171" max="7171" width="7.7109375" style="8" customWidth="1"/>
    <col min="7172" max="7172" width="7" style="8" customWidth="1"/>
    <col min="7173" max="7173" width="14.7109375" style="8" customWidth="1"/>
    <col min="7174" max="7174" width="2.85546875" style="8" customWidth="1"/>
    <col min="7175" max="7175" width="6.28515625" style="8" customWidth="1"/>
    <col min="7176" max="7214" width="2.85546875" style="8" customWidth="1"/>
    <col min="7215" max="7215" width="5" style="8" customWidth="1"/>
    <col min="7216" max="7216" width="12.7109375" style="8" customWidth="1"/>
    <col min="7217" max="7217" width="2.85546875" style="8" customWidth="1"/>
    <col min="7218" max="7425" width="12.5703125" style="8"/>
    <col min="7426" max="7426" width="0" style="8" hidden="1" customWidth="1"/>
    <col min="7427" max="7427" width="7.7109375" style="8" customWidth="1"/>
    <col min="7428" max="7428" width="7" style="8" customWidth="1"/>
    <col min="7429" max="7429" width="14.7109375" style="8" customWidth="1"/>
    <col min="7430" max="7430" width="2.85546875" style="8" customWidth="1"/>
    <col min="7431" max="7431" width="6.28515625" style="8" customWidth="1"/>
    <col min="7432" max="7470" width="2.85546875" style="8" customWidth="1"/>
    <col min="7471" max="7471" width="5" style="8" customWidth="1"/>
    <col min="7472" max="7472" width="12.7109375" style="8" customWidth="1"/>
    <col min="7473" max="7473" width="2.85546875" style="8" customWidth="1"/>
    <col min="7474" max="7681" width="12.5703125" style="8"/>
    <col min="7682" max="7682" width="0" style="8" hidden="1" customWidth="1"/>
    <col min="7683" max="7683" width="7.7109375" style="8" customWidth="1"/>
    <col min="7684" max="7684" width="7" style="8" customWidth="1"/>
    <col min="7685" max="7685" width="14.7109375" style="8" customWidth="1"/>
    <col min="7686" max="7686" width="2.85546875" style="8" customWidth="1"/>
    <col min="7687" max="7687" width="6.28515625" style="8" customWidth="1"/>
    <col min="7688" max="7726" width="2.85546875" style="8" customWidth="1"/>
    <col min="7727" max="7727" width="5" style="8" customWidth="1"/>
    <col min="7728" max="7728" width="12.7109375" style="8" customWidth="1"/>
    <col min="7729" max="7729" width="2.85546875" style="8" customWidth="1"/>
    <col min="7730" max="7937" width="12.5703125" style="8"/>
    <col min="7938" max="7938" width="0" style="8" hidden="1" customWidth="1"/>
    <col min="7939" max="7939" width="7.7109375" style="8" customWidth="1"/>
    <col min="7940" max="7940" width="7" style="8" customWidth="1"/>
    <col min="7941" max="7941" width="14.7109375" style="8" customWidth="1"/>
    <col min="7942" max="7942" width="2.85546875" style="8" customWidth="1"/>
    <col min="7943" max="7943" width="6.28515625" style="8" customWidth="1"/>
    <col min="7944" max="7982" width="2.85546875" style="8" customWidth="1"/>
    <col min="7983" max="7983" width="5" style="8" customWidth="1"/>
    <col min="7984" max="7984" width="12.7109375" style="8" customWidth="1"/>
    <col min="7985" max="7985" width="2.85546875" style="8" customWidth="1"/>
    <col min="7986" max="8193" width="12.5703125" style="8"/>
    <col min="8194" max="8194" width="0" style="8" hidden="1" customWidth="1"/>
    <col min="8195" max="8195" width="7.7109375" style="8" customWidth="1"/>
    <col min="8196" max="8196" width="7" style="8" customWidth="1"/>
    <col min="8197" max="8197" width="14.7109375" style="8" customWidth="1"/>
    <col min="8198" max="8198" width="2.85546875" style="8" customWidth="1"/>
    <col min="8199" max="8199" width="6.28515625" style="8" customWidth="1"/>
    <col min="8200" max="8238" width="2.85546875" style="8" customWidth="1"/>
    <col min="8239" max="8239" width="5" style="8" customWidth="1"/>
    <col min="8240" max="8240" width="12.7109375" style="8" customWidth="1"/>
    <col min="8241" max="8241" width="2.85546875" style="8" customWidth="1"/>
    <col min="8242" max="8449" width="12.5703125" style="8"/>
    <col min="8450" max="8450" width="0" style="8" hidden="1" customWidth="1"/>
    <col min="8451" max="8451" width="7.7109375" style="8" customWidth="1"/>
    <col min="8452" max="8452" width="7" style="8" customWidth="1"/>
    <col min="8453" max="8453" width="14.7109375" style="8" customWidth="1"/>
    <col min="8454" max="8454" width="2.85546875" style="8" customWidth="1"/>
    <col min="8455" max="8455" width="6.28515625" style="8" customWidth="1"/>
    <col min="8456" max="8494" width="2.85546875" style="8" customWidth="1"/>
    <col min="8495" max="8495" width="5" style="8" customWidth="1"/>
    <col min="8496" max="8496" width="12.7109375" style="8" customWidth="1"/>
    <col min="8497" max="8497" width="2.85546875" style="8" customWidth="1"/>
    <col min="8498" max="8705" width="12.5703125" style="8"/>
    <col min="8706" max="8706" width="0" style="8" hidden="1" customWidth="1"/>
    <col min="8707" max="8707" width="7.7109375" style="8" customWidth="1"/>
    <col min="8708" max="8708" width="7" style="8" customWidth="1"/>
    <col min="8709" max="8709" width="14.7109375" style="8" customWidth="1"/>
    <col min="8710" max="8710" width="2.85546875" style="8" customWidth="1"/>
    <col min="8711" max="8711" width="6.28515625" style="8" customWidth="1"/>
    <col min="8712" max="8750" width="2.85546875" style="8" customWidth="1"/>
    <col min="8751" max="8751" width="5" style="8" customWidth="1"/>
    <col min="8752" max="8752" width="12.7109375" style="8" customWidth="1"/>
    <col min="8753" max="8753" width="2.85546875" style="8" customWidth="1"/>
    <col min="8754" max="8961" width="12.5703125" style="8"/>
    <col min="8962" max="8962" width="0" style="8" hidden="1" customWidth="1"/>
    <col min="8963" max="8963" width="7.7109375" style="8" customWidth="1"/>
    <col min="8964" max="8964" width="7" style="8" customWidth="1"/>
    <col min="8965" max="8965" width="14.7109375" style="8" customWidth="1"/>
    <col min="8966" max="8966" width="2.85546875" style="8" customWidth="1"/>
    <col min="8967" max="8967" width="6.28515625" style="8" customWidth="1"/>
    <col min="8968" max="9006" width="2.85546875" style="8" customWidth="1"/>
    <col min="9007" max="9007" width="5" style="8" customWidth="1"/>
    <col min="9008" max="9008" width="12.7109375" style="8" customWidth="1"/>
    <col min="9009" max="9009" width="2.85546875" style="8" customWidth="1"/>
    <col min="9010" max="9217" width="12.5703125" style="8"/>
    <col min="9218" max="9218" width="0" style="8" hidden="1" customWidth="1"/>
    <col min="9219" max="9219" width="7.7109375" style="8" customWidth="1"/>
    <col min="9220" max="9220" width="7" style="8" customWidth="1"/>
    <col min="9221" max="9221" width="14.7109375" style="8" customWidth="1"/>
    <col min="9222" max="9222" width="2.85546875" style="8" customWidth="1"/>
    <col min="9223" max="9223" width="6.28515625" style="8" customWidth="1"/>
    <col min="9224" max="9262" width="2.85546875" style="8" customWidth="1"/>
    <col min="9263" max="9263" width="5" style="8" customWidth="1"/>
    <col min="9264" max="9264" width="12.7109375" style="8" customWidth="1"/>
    <col min="9265" max="9265" width="2.85546875" style="8" customWidth="1"/>
    <col min="9266" max="9473" width="12.5703125" style="8"/>
    <col min="9474" max="9474" width="0" style="8" hidden="1" customWidth="1"/>
    <col min="9475" max="9475" width="7.7109375" style="8" customWidth="1"/>
    <col min="9476" max="9476" width="7" style="8" customWidth="1"/>
    <col min="9477" max="9477" width="14.7109375" style="8" customWidth="1"/>
    <col min="9478" max="9478" width="2.85546875" style="8" customWidth="1"/>
    <col min="9479" max="9479" width="6.28515625" style="8" customWidth="1"/>
    <col min="9480" max="9518" width="2.85546875" style="8" customWidth="1"/>
    <col min="9519" max="9519" width="5" style="8" customWidth="1"/>
    <col min="9520" max="9520" width="12.7109375" style="8" customWidth="1"/>
    <col min="9521" max="9521" width="2.85546875" style="8" customWidth="1"/>
    <col min="9522" max="9729" width="12.5703125" style="8"/>
    <col min="9730" max="9730" width="0" style="8" hidden="1" customWidth="1"/>
    <col min="9731" max="9731" width="7.7109375" style="8" customWidth="1"/>
    <col min="9732" max="9732" width="7" style="8" customWidth="1"/>
    <col min="9733" max="9733" width="14.7109375" style="8" customWidth="1"/>
    <col min="9734" max="9734" width="2.85546875" style="8" customWidth="1"/>
    <col min="9735" max="9735" width="6.28515625" style="8" customWidth="1"/>
    <col min="9736" max="9774" width="2.85546875" style="8" customWidth="1"/>
    <col min="9775" max="9775" width="5" style="8" customWidth="1"/>
    <col min="9776" max="9776" width="12.7109375" style="8" customWidth="1"/>
    <col min="9777" max="9777" width="2.85546875" style="8" customWidth="1"/>
    <col min="9778" max="9985" width="12.5703125" style="8"/>
    <col min="9986" max="9986" width="0" style="8" hidden="1" customWidth="1"/>
    <col min="9987" max="9987" width="7.7109375" style="8" customWidth="1"/>
    <col min="9988" max="9988" width="7" style="8" customWidth="1"/>
    <col min="9989" max="9989" width="14.7109375" style="8" customWidth="1"/>
    <col min="9990" max="9990" width="2.85546875" style="8" customWidth="1"/>
    <col min="9991" max="9991" width="6.28515625" style="8" customWidth="1"/>
    <col min="9992" max="10030" width="2.85546875" style="8" customWidth="1"/>
    <col min="10031" max="10031" width="5" style="8" customWidth="1"/>
    <col min="10032" max="10032" width="12.7109375" style="8" customWidth="1"/>
    <col min="10033" max="10033" width="2.85546875" style="8" customWidth="1"/>
    <col min="10034" max="10241" width="12.5703125" style="8"/>
    <col min="10242" max="10242" width="0" style="8" hidden="1" customWidth="1"/>
    <col min="10243" max="10243" width="7.7109375" style="8" customWidth="1"/>
    <col min="10244" max="10244" width="7" style="8" customWidth="1"/>
    <col min="10245" max="10245" width="14.7109375" style="8" customWidth="1"/>
    <col min="10246" max="10246" width="2.85546875" style="8" customWidth="1"/>
    <col min="10247" max="10247" width="6.28515625" style="8" customWidth="1"/>
    <col min="10248" max="10286" width="2.85546875" style="8" customWidth="1"/>
    <col min="10287" max="10287" width="5" style="8" customWidth="1"/>
    <col min="10288" max="10288" width="12.7109375" style="8" customWidth="1"/>
    <col min="10289" max="10289" width="2.85546875" style="8" customWidth="1"/>
    <col min="10290" max="10497" width="12.5703125" style="8"/>
    <col min="10498" max="10498" width="0" style="8" hidden="1" customWidth="1"/>
    <col min="10499" max="10499" width="7.7109375" style="8" customWidth="1"/>
    <col min="10500" max="10500" width="7" style="8" customWidth="1"/>
    <col min="10501" max="10501" width="14.7109375" style="8" customWidth="1"/>
    <col min="10502" max="10502" width="2.85546875" style="8" customWidth="1"/>
    <col min="10503" max="10503" width="6.28515625" style="8" customWidth="1"/>
    <col min="10504" max="10542" width="2.85546875" style="8" customWidth="1"/>
    <col min="10543" max="10543" width="5" style="8" customWidth="1"/>
    <col min="10544" max="10544" width="12.7109375" style="8" customWidth="1"/>
    <col min="10545" max="10545" width="2.85546875" style="8" customWidth="1"/>
    <col min="10546" max="10753" width="12.5703125" style="8"/>
    <col min="10754" max="10754" width="0" style="8" hidden="1" customWidth="1"/>
    <col min="10755" max="10755" width="7.7109375" style="8" customWidth="1"/>
    <col min="10756" max="10756" width="7" style="8" customWidth="1"/>
    <col min="10757" max="10757" width="14.7109375" style="8" customWidth="1"/>
    <col min="10758" max="10758" width="2.85546875" style="8" customWidth="1"/>
    <col min="10759" max="10759" width="6.28515625" style="8" customWidth="1"/>
    <col min="10760" max="10798" width="2.85546875" style="8" customWidth="1"/>
    <col min="10799" max="10799" width="5" style="8" customWidth="1"/>
    <col min="10800" max="10800" width="12.7109375" style="8" customWidth="1"/>
    <col min="10801" max="10801" width="2.85546875" style="8" customWidth="1"/>
    <col min="10802" max="11009" width="12.5703125" style="8"/>
    <col min="11010" max="11010" width="0" style="8" hidden="1" customWidth="1"/>
    <col min="11011" max="11011" width="7.7109375" style="8" customWidth="1"/>
    <col min="11012" max="11012" width="7" style="8" customWidth="1"/>
    <col min="11013" max="11013" width="14.7109375" style="8" customWidth="1"/>
    <col min="11014" max="11014" width="2.85546875" style="8" customWidth="1"/>
    <col min="11015" max="11015" width="6.28515625" style="8" customWidth="1"/>
    <col min="11016" max="11054" width="2.85546875" style="8" customWidth="1"/>
    <col min="11055" max="11055" width="5" style="8" customWidth="1"/>
    <col min="11056" max="11056" width="12.7109375" style="8" customWidth="1"/>
    <col min="11057" max="11057" width="2.85546875" style="8" customWidth="1"/>
    <col min="11058" max="11265" width="12.5703125" style="8"/>
    <col min="11266" max="11266" width="0" style="8" hidden="1" customWidth="1"/>
    <col min="11267" max="11267" width="7.7109375" style="8" customWidth="1"/>
    <col min="11268" max="11268" width="7" style="8" customWidth="1"/>
    <col min="11269" max="11269" width="14.7109375" style="8" customWidth="1"/>
    <col min="11270" max="11270" width="2.85546875" style="8" customWidth="1"/>
    <col min="11271" max="11271" width="6.28515625" style="8" customWidth="1"/>
    <col min="11272" max="11310" width="2.85546875" style="8" customWidth="1"/>
    <col min="11311" max="11311" width="5" style="8" customWidth="1"/>
    <col min="11312" max="11312" width="12.7109375" style="8" customWidth="1"/>
    <col min="11313" max="11313" width="2.85546875" style="8" customWidth="1"/>
    <col min="11314" max="11521" width="12.5703125" style="8"/>
    <col min="11522" max="11522" width="0" style="8" hidden="1" customWidth="1"/>
    <col min="11523" max="11523" width="7.7109375" style="8" customWidth="1"/>
    <col min="11524" max="11524" width="7" style="8" customWidth="1"/>
    <col min="11525" max="11525" width="14.7109375" style="8" customWidth="1"/>
    <col min="11526" max="11526" width="2.85546875" style="8" customWidth="1"/>
    <col min="11527" max="11527" width="6.28515625" style="8" customWidth="1"/>
    <col min="11528" max="11566" width="2.85546875" style="8" customWidth="1"/>
    <col min="11567" max="11567" width="5" style="8" customWidth="1"/>
    <col min="11568" max="11568" width="12.7109375" style="8" customWidth="1"/>
    <col min="11569" max="11569" width="2.85546875" style="8" customWidth="1"/>
    <col min="11570" max="11777" width="12.5703125" style="8"/>
    <col min="11778" max="11778" width="0" style="8" hidden="1" customWidth="1"/>
    <col min="11779" max="11779" width="7.7109375" style="8" customWidth="1"/>
    <col min="11780" max="11780" width="7" style="8" customWidth="1"/>
    <col min="11781" max="11781" width="14.7109375" style="8" customWidth="1"/>
    <col min="11782" max="11782" width="2.85546875" style="8" customWidth="1"/>
    <col min="11783" max="11783" width="6.28515625" style="8" customWidth="1"/>
    <col min="11784" max="11822" width="2.85546875" style="8" customWidth="1"/>
    <col min="11823" max="11823" width="5" style="8" customWidth="1"/>
    <col min="11824" max="11824" width="12.7109375" style="8" customWidth="1"/>
    <col min="11825" max="11825" width="2.85546875" style="8" customWidth="1"/>
    <col min="11826" max="12033" width="12.5703125" style="8"/>
    <col min="12034" max="12034" width="0" style="8" hidden="1" customWidth="1"/>
    <col min="12035" max="12035" width="7.7109375" style="8" customWidth="1"/>
    <col min="12036" max="12036" width="7" style="8" customWidth="1"/>
    <col min="12037" max="12037" width="14.7109375" style="8" customWidth="1"/>
    <col min="12038" max="12038" width="2.85546875" style="8" customWidth="1"/>
    <col min="12039" max="12039" width="6.28515625" style="8" customWidth="1"/>
    <col min="12040" max="12078" width="2.85546875" style="8" customWidth="1"/>
    <col min="12079" max="12079" width="5" style="8" customWidth="1"/>
    <col min="12080" max="12080" width="12.7109375" style="8" customWidth="1"/>
    <col min="12081" max="12081" width="2.85546875" style="8" customWidth="1"/>
    <col min="12082" max="12289" width="12.5703125" style="8"/>
    <col min="12290" max="12290" width="0" style="8" hidden="1" customWidth="1"/>
    <col min="12291" max="12291" width="7.7109375" style="8" customWidth="1"/>
    <col min="12292" max="12292" width="7" style="8" customWidth="1"/>
    <col min="12293" max="12293" width="14.7109375" style="8" customWidth="1"/>
    <col min="12294" max="12294" width="2.85546875" style="8" customWidth="1"/>
    <col min="12295" max="12295" width="6.28515625" style="8" customWidth="1"/>
    <col min="12296" max="12334" width="2.85546875" style="8" customWidth="1"/>
    <col min="12335" max="12335" width="5" style="8" customWidth="1"/>
    <col min="12336" max="12336" width="12.7109375" style="8" customWidth="1"/>
    <col min="12337" max="12337" width="2.85546875" style="8" customWidth="1"/>
    <col min="12338" max="12545" width="12.5703125" style="8"/>
    <col min="12546" max="12546" width="0" style="8" hidden="1" customWidth="1"/>
    <col min="12547" max="12547" width="7.7109375" style="8" customWidth="1"/>
    <col min="12548" max="12548" width="7" style="8" customWidth="1"/>
    <col min="12549" max="12549" width="14.7109375" style="8" customWidth="1"/>
    <col min="12550" max="12550" width="2.85546875" style="8" customWidth="1"/>
    <col min="12551" max="12551" width="6.28515625" style="8" customWidth="1"/>
    <col min="12552" max="12590" width="2.85546875" style="8" customWidth="1"/>
    <col min="12591" max="12591" width="5" style="8" customWidth="1"/>
    <col min="12592" max="12592" width="12.7109375" style="8" customWidth="1"/>
    <col min="12593" max="12593" width="2.85546875" style="8" customWidth="1"/>
    <col min="12594" max="12801" width="12.5703125" style="8"/>
    <col min="12802" max="12802" width="0" style="8" hidden="1" customWidth="1"/>
    <col min="12803" max="12803" width="7.7109375" style="8" customWidth="1"/>
    <col min="12804" max="12804" width="7" style="8" customWidth="1"/>
    <col min="12805" max="12805" width="14.7109375" style="8" customWidth="1"/>
    <col min="12806" max="12806" width="2.85546875" style="8" customWidth="1"/>
    <col min="12807" max="12807" width="6.28515625" style="8" customWidth="1"/>
    <col min="12808" max="12846" width="2.85546875" style="8" customWidth="1"/>
    <col min="12847" max="12847" width="5" style="8" customWidth="1"/>
    <col min="12848" max="12848" width="12.7109375" style="8" customWidth="1"/>
    <col min="12849" max="12849" width="2.85546875" style="8" customWidth="1"/>
    <col min="12850" max="13057" width="12.5703125" style="8"/>
    <col min="13058" max="13058" width="0" style="8" hidden="1" customWidth="1"/>
    <col min="13059" max="13059" width="7.7109375" style="8" customWidth="1"/>
    <col min="13060" max="13060" width="7" style="8" customWidth="1"/>
    <col min="13061" max="13061" width="14.7109375" style="8" customWidth="1"/>
    <col min="13062" max="13062" width="2.85546875" style="8" customWidth="1"/>
    <col min="13063" max="13063" width="6.28515625" style="8" customWidth="1"/>
    <col min="13064" max="13102" width="2.85546875" style="8" customWidth="1"/>
    <col min="13103" max="13103" width="5" style="8" customWidth="1"/>
    <col min="13104" max="13104" width="12.7109375" style="8" customWidth="1"/>
    <col min="13105" max="13105" width="2.85546875" style="8" customWidth="1"/>
    <col min="13106" max="13313" width="12.5703125" style="8"/>
    <col min="13314" max="13314" width="0" style="8" hidden="1" customWidth="1"/>
    <col min="13315" max="13315" width="7.7109375" style="8" customWidth="1"/>
    <col min="13316" max="13316" width="7" style="8" customWidth="1"/>
    <col min="13317" max="13317" width="14.7109375" style="8" customWidth="1"/>
    <col min="13318" max="13318" width="2.85546875" style="8" customWidth="1"/>
    <col min="13319" max="13319" width="6.28515625" style="8" customWidth="1"/>
    <col min="13320" max="13358" width="2.85546875" style="8" customWidth="1"/>
    <col min="13359" max="13359" width="5" style="8" customWidth="1"/>
    <col min="13360" max="13360" width="12.7109375" style="8" customWidth="1"/>
    <col min="13361" max="13361" width="2.85546875" style="8" customWidth="1"/>
    <col min="13362" max="13569" width="12.5703125" style="8"/>
    <col min="13570" max="13570" width="0" style="8" hidden="1" customWidth="1"/>
    <col min="13571" max="13571" width="7.7109375" style="8" customWidth="1"/>
    <col min="13572" max="13572" width="7" style="8" customWidth="1"/>
    <col min="13573" max="13573" width="14.7109375" style="8" customWidth="1"/>
    <col min="13574" max="13574" width="2.85546875" style="8" customWidth="1"/>
    <col min="13575" max="13575" width="6.28515625" style="8" customWidth="1"/>
    <col min="13576" max="13614" width="2.85546875" style="8" customWidth="1"/>
    <col min="13615" max="13615" width="5" style="8" customWidth="1"/>
    <col min="13616" max="13616" width="12.7109375" style="8" customWidth="1"/>
    <col min="13617" max="13617" width="2.85546875" style="8" customWidth="1"/>
    <col min="13618" max="13825" width="12.5703125" style="8"/>
    <col min="13826" max="13826" width="0" style="8" hidden="1" customWidth="1"/>
    <col min="13827" max="13827" width="7.7109375" style="8" customWidth="1"/>
    <col min="13828" max="13828" width="7" style="8" customWidth="1"/>
    <col min="13829" max="13829" width="14.7109375" style="8" customWidth="1"/>
    <col min="13830" max="13830" width="2.85546875" style="8" customWidth="1"/>
    <col min="13831" max="13831" width="6.28515625" style="8" customWidth="1"/>
    <col min="13832" max="13870" width="2.85546875" style="8" customWidth="1"/>
    <col min="13871" max="13871" width="5" style="8" customWidth="1"/>
    <col min="13872" max="13872" width="12.7109375" style="8" customWidth="1"/>
    <col min="13873" max="13873" width="2.85546875" style="8" customWidth="1"/>
    <col min="13874" max="14081" width="12.5703125" style="8"/>
    <col min="14082" max="14082" width="0" style="8" hidden="1" customWidth="1"/>
    <col min="14083" max="14083" width="7.7109375" style="8" customWidth="1"/>
    <col min="14084" max="14084" width="7" style="8" customWidth="1"/>
    <col min="14085" max="14085" width="14.7109375" style="8" customWidth="1"/>
    <col min="14086" max="14086" width="2.85546875" style="8" customWidth="1"/>
    <col min="14087" max="14087" width="6.28515625" style="8" customWidth="1"/>
    <col min="14088" max="14126" width="2.85546875" style="8" customWidth="1"/>
    <col min="14127" max="14127" width="5" style="8" customWidth="1"/>
    <col min="14128" max="14128" width="12.7109375" style="8" customWidth="1"/>
    <col min="14129" max="14129" width="2.85546875" style="8" customWidth="1"/>
    <col min="14130" max="14337" width="12.5703125" style="8"/>
    <col min="14338" max="14338" width="0" style="8" hidden="1" customWidth="1"/>
    <col min="14339" max="14339" width="7.7109375" style="8" customWidth="1"/>
    <col min="14340" max="14340" width="7" style="8" customWidth="1"/>
    <col min="14341" max="14341" width="14.7109375" style="8" customWidth="1"/>
    <col min="14342" max="14342" width="2.85546875" style="8" customWidth="1"/>
    <col min="14343" max="14343" width="6.28515625" style="8" customWidth="1"/>
    <col min="14344" max="14382" width="2.85546875" style="8" customWidth="1"/>
    <col min="14383" max="14383" width="5" style="8" customWidth="1"/>
    <col min="14384" max="14384" width="12.7109375" style="8" customWidth="1"/>
    <col min="14385" max="14385" width="2.85546875" style="8" customWidth="1"/>
    <col min="14386" max="14593" width="12.5703125" style="8"/>
    <col min="14594" max="14594" width="0" style="8" hidden="1" customWidth="1"/>
    <col min="14595" max="14595" width="7.7109375" style="8" customWidth="1"/>
    <col min="14596" max="14596" width="7" style="8" customWidth="1"/>
    <col min="14597" max="14597" width="14.7109375" style="8" customWidth="1"/>
    <col min="14598" max="14598" width="2.85546875" style="8" customWidth="1"/>
    <col min="14599" max="14599" width="6.28515625" style="8" customWidth="1"/>
    <col min="14600" max="14638" width="2.85546875" style="8" customWidth="1"/>
    <col min="14639" max="14639" width="5" style="8" customWidth="1"/>
    <col min="14640" max="14640" width="12.7109375" style="8" customWidth="1"/>
    <col min="14641" max="14641" width="2.85546875" style="8" customWidth="1"/>
    <col min="14642" max="14849" width="12.5703125" style="8"/>
    <col min="14850" max="14850" width="0" style="8" hidden="1" customWidth="1"/>
    <col min="14851" max="14851" width="7.7109375" style="8" customWidth="1"/>
    <col min="14852" max="14852" width="7" style="8" customWidth="1"/>
    <col min="14853" max="14853" width="14.7109375" style="8" customWidth="1"/>
    <col min="14854" max="14854" width="2.85546875" style="8" customWidth="1"/>
    <col min="14855" max="14855" width="6.28515625" style="8" customWidth="1"/>
    <col min="14856" max="14894" width="2.85546875" style="8" customWidth="1"/>
    <col min="14895" max="14895" width="5" style="8" customWidth="1"/>
    <col min="14896" max="14896" width="12.7109375" style="8" customWidth="1"/>
    <col min="14897" max="14897" width="2.85546875" style="8" customWidth="1"/>
    <col min="14898" max="15105" width="12.5703125" style="8"/>
    <col min="15106" max="15106" width="0" style="8" hidden="1" customWidth="1"/>
    <col min="15107" max="15107" width="7.7109375" style="8" customWidth="1"/>
    <col min="15108" max="15108" width="7" style="8" customWidth="1"/>
    <col min="15109" max="15109" width="14.7109375" style="8" customWidth="1"/>
    <col min="15110" max="15110" width="2.85546875" style="8" customWidth="1"/>
    <col min="15111" max="15111" width="6.28515625" style="8" customWidth="1"/>
    <col min="15112" max="15150" width="2.85546875" style="8" customWidth="1"/>
    <col min="15151" max="15151" width="5" style="8" customWidth="1"/>
    <col min="15152" max="15152" width="12.7109375" style="8" customWidth="1"/>
    <col min="15153" max="15153" width="2.85546875" style="8" customWidth="1"/>
    <col min="15154" max="15361" width="12.5703125" style="8"/>
    <col min="15362" max="15362" width="0" style="8" hidden="1" customWidth="1"/>
    <col min="15363" max="15363" width="7.7109375" style="8" customWidth="1"/>
    <col min="15364" max="15364" width="7" style="8" customWidth="1"/>
    <col min="15365" max="15365" width="14.7109375" style="8" customWidth="1"/>
    <col min="15366" max="15366" width="2.85546875" style="8" customWidth="1"/>
    <col min="15367" max="15367" width="6.28515625" style="8" customWidth="1"/>
    <col min="15368" max="15406" width="2.85546875" style="8" customWidth="1"/>
    <col min="15407" max="15407" width="5" style="8" customWidth="1"/>
    <col min="15408" max="15408" width="12.7109375" style="8" customWidth="1"/>
    <col min="15409" max="15409" width="2.85546875" style="8" customWidth="1"/>
    <col min="15410" max="15617" width="12.5703125" style="8"/>
    <col min="15618" max="15618" width="0" style="8" hidden="1" customWidth="1"/>
    <col min="15619" max="15619" width="7.7109375" style="8" customWidth="1"/>
    <col min="15620" max="15620" width="7" style="8" customWidth="1"/>
    <col min="15621" max="15621" width="14.7109375" style="8" customWidth="1"/>
    <col min="15622" max="15622" width="2.85546875" style="8" customWidth="1"/>
    <col min="15623" max="15623" width="6.28515625" style="8" customWidth="1"/>
    <col min="15624" max="15662" width="2.85546875" style="8" customWidth="1"/>
    <col min="15663" max="15663" width="5" style="8" customWidth="1"/>
    <col min="15664" max="15664" width="12.7109375" style="8" customWidth="1"/>
    <col min="15665" max="15665" width="2.85546875" style="8" customWidth="1"/>
    <col min="15666" max="15873" width="12.5703125" style="8"/>
    <col min="15874" max="15874" width="0" style="8" hidden="1" customWidth="1"/>
    <col min="15875" max="15875" width="7.7109375" style="8" customWidth="1"/>
    <col min="15876" max="15876" width="7" style="8" customWidth="1"/>
    <col min="15877" max="15877" width="14.7109375" style="8" customWidth="1"/>
    <col min="15878" max="15878" width="2.85546875" style="8" customWidth="1"/>
    <col min="15879" max="15879" width="6.28515625" style="8" customWidth="1"/>
    <col min="15880" max="15918" width="2.85546875" style="8" customWidth="1"/>
    <col min="15919" max="15919" width="5" style="8" customWidth="1"/>
    <col min="15920" max="15920" width="12.7109375" style="8" customWidth="1"/>
    <col min="15921" max="15921" width="2.85546875" style="8" customWidth="1"/>
    <col min="15922" max="16129" width="12.5703125" style="8"/>
    <col min="16130" max="16130" width="0" style="8" hidden="1" customWidth="1"/>
    <col min="16131" max="16131" width="7.7109375" style="8" customWidth="1"/>
    <col min="16132" max="16132" width="7" style="8" customWidth="1"/>
    <col min="16133" max="16133" width="14.7109375" style="8" customWidth="1"/>
    <col min="16134" max="16134" width="2.85546875" style="8" customWidth="1"/>
    <col min="16135" max="16135" width="6.28515625" style="8" customWidth="1"/>
    <col min="16136" max="16174" width="2.85546875" style="8" customWidth="1"/>
    <col min="16175" max="16175" width="5" style="8" customWidth="1"/>
    <col min="16176" max="16176" width="12.7109375" style="8" customWidth="1"/>
    <col min="16177" max="16177" width="2.85546875" style="8" customWidth="1"/>
    <col min="16178" max="16384" width="12.5703125" style="8"/>
  </cols>
  <sheetData>
    <row r="1" spans="2:50" ht="17.25" customHeight="1" x14ac:dyDescent="0.25">
      <c r="B1" s="260" t="s">
        <v>293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20"/>
    </row>
    <row r="2" spans="2:50" ht="18.75" customHeight="1" x14ac:dyDescent="0.25">
      <c r="B2" s="261" t="s">
        <v>130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</row>
    <row r="4" spans="2:50" ht="39.75" customHeight="1" x14ac:dyDescent="0.25">
      <c r="C4" s="262" t="s">
        <v>294</v>
      </c>
      <c r="D4" s="262"/>
      <c r="E4" s="262"/>
      <c r="F4" s="262"/>
      <c r="G4" s="262"/>
      <c r="H4" s="262"/>
      <c r="I4" s="221"/>
      <c r="J4" s="221"/>
      <c r="K4" s="221"/>
      <c r="L4" s="221"/>
      <c r="M4" s="221"/>
      <c r="N4" s="221"/>
      <c r="O4" s="221"/>
      <c r="P4" s="221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1"/>
      <c r="AH4" s="51"/>
      <c r="AI4" s="51"/>
      <c r="AJ4" s="51"/>
      <c r="AK4" s="51"/>
      <c r="AL4" s="52"/>
      <c r="AM4" s="263" t="s">
        <v>127</v>
      </c>
      <c r="AN4" s="263"/>
      <c r="AO4" s="263"/>
      <c r="AP4" s="263"/>
      <c r="AQ4" s="263"/>
      <c r="AR4" s="263"/>
      <c r="AS4" s="263"/>
      <c r="AT4" s="263"/>
      <c r="AU4" s="263"/>
      <c r="AV4" s="52"/>
      <c r="AW4" s="51"/>
    </row>
    <row r="5" spans="2:50" ht="30.75" customHeight="1" x14ac:dyDescent="0.25">
      <c r="C5" s="264" t="s">
        <v>304</v>
      </c>
      <c r="D5" s="264"/>
      <c r="E5" s="264"/>
      <c r="F5" s="264"/>
      <c r="G5" s="264"/>
      <c r="H5" s="264"/>
      <c r="I5" s="264"/>
      <c r="J5" s="264"/>
      <c r="K5" s="54"/>
      <c r="AG5" s="50"/>
      <c r="AH5" s="50"/>
      <c r="AI5" s="50"/>
      <c r="AJ5" s="50"/>
      <c r="AK5" s="50"/>
      <c r="AL5" s="265" t="s">
        <v>295</v>
      </c>
      <c r="AM5" s="265"/>
      <c r="AN5" s="265"/>
      <c r="AO5" s="265"/>
      <c r="AP5" s="7"/>
      <c r="AQ5" s="7"/>
      <c r="AR5" s="7"/>
      <c r="AS5" s="262" t="s">
        <v>302</v>
      </c>
      <c r="AT5" s="262"/>
      <c r="AU5" s="262"/>
      <c r="AV5" s="262"/>
      <c r="AW5" s="50"/>
    </row>
    <row r="6" spans="2:50" ht="22.5" customHeight="1" x14ac:dyDescent="0.25">
      <c r="B6" s="11"/>
      <c r="C6" s="262"/>
      <c r="D6" s="262"/>
      <c r="E6" s="262"/>
      <c r="F6" s="262"/>
      <c r="G6" s="262"/>
      <c r="H6" s="262"/>
      <c r="O6" s="53"/>
      <c r="AL6" s="218"/>
      <c r="AM6" s="266" t="s">
        <v>303</v>
      </c>
      <c r="AN6" s="266"/>
      <c r="AO6" s="266"/>
      <c r="AP6" s="266"/>
      <c r="AQ6" s="266"/>
      <c r="AR6" s="266"/>
      <c r="AS6" s="266"/>
      <c r="AT6" s="266"/>
      <c r="AU6" s="266"/>
      <c r="AV6" s="217"/>
    </row>
    <row r="7" spans="2:50" ht="20.25" customHeight="1" x14ac:dyDescent="0.25">
      <c r="C7" s="264"/>
      <c r="D7" s="264"/>
      <c r="E7" s="264"/>
      <c r="F7" s="264"/>
      <c r="G7" s="264"/>
      <c r="AG7" s="267" t="s">
        <v>128</v>
      </c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</row>
    <row r="8" spans="2:50" ht="27.75" customHeight="1" x14ac:dyDescent="0.25">
      <c r="B8" s="268" t="s">
        <v>276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</row>
    <row r="9" spans="2:50" ht="19.5" customHeight="1" x14ac:dyDescent="0.25">
      <c r="B9" s="259" t="s">
        <v>129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</row>
    <row r="10" spans="2:50" ht="26.25" customHeight="1" x14ac:dyDescent="0.25">
      <c r="B10" s="249" t="s">
        <v>243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</row>
    <row r="11" spans="2:50" ht="17.25" customHeight="1" x14ac:dyDescent="0.25">
      <c r="B11" s="250" t="s">
        <v>211</v>
      </c>
      <c r="C11" s="250"/>
      <c r="D11" s="250"/>
      <c r="E11" s="10"/>
      <c r="F11" s="10"/>
      <c r="G11" s="11"/>
      <c r="H11" s="251" t="s">
        <v>212</v>
      </c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55"/>
    </row>
    <row r="12" spans="2:50" ht="19.5" customHeight="1" x14ac:dyDescent="0.25">
      <c r="B12" s="252" t="s">
        <v>131</v>
      </c>
      <c r="C12" s="252"/>
      <c r="D12" s="252"/>
      <c r="E12" s="62"/>
      <c r="F12" s="62"/>
      <c r="G12" s="62"/>
      <c r="H12" s="253" t="s">
        <v>132</v>
      </c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9"/>
    </row>
    <row r="13" spans="2:50" ht="19.5" customHeight="1" x14ac:dyDescent="0.25">
      <c r="B13" s="240" t="s">
        <v>236</v>
      </c>
      <c r="C13" s="240"/>
      <c r="D13" s="240"/>
      <c r="E13" s="240"/>
      <c r="F13" s="240"/>
      <c r="G13" s="240"/>
      <c r="H13" s="240"/>
      <c r="I13" s="58"/>
      <c r="J13" s="58"/>
      <c r="K13" s="58"/>
      <c r="L13" s="58"/>
      <c r="M13" s="58"/>
      <c r="N13" s="58"/>
      <c r="O13" s="58"/>
      <c r="AW13" s="9"/>
    </row>
    <row r="14" spans="2:50" ht="36.75" customHeight="1" x14ac:dyDescent="0.25">
      <c r="B14" s="254" t="s">
        <v>261</v>
      </c>
      <c r="C14" s="254"/>
      <c r="D14" s="254"/>
      <c r="E14" s="254"/>
      <c r="F14" s="254"/>
      <c r="G14" s="254"/>
      <c r="H14" s="254"/>
      <c r="I14" s="60"/>
      <c r="J14" s="60"/>
      <c r="K14" s="60"/>
      <c r="L14" s="60"/>
      <c r="M14" s="60"/>
      <c r="N14" s="60"/>
      <c r="O14" s="60"/>
      <c r="P14" s="60"/>
      <c r="Q14" s="60"/>
      <c r="R14" s="255" t="s">
        <v>239</v>
      </c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60"/>
      <c r="AD14" s="60"/>
      <c r="AE14" s="60"/>
      <c r="AF14" s="60"/>
      <c r="AG14" s="256">
        <v>2024</v>
      </c>
      <c r="AH14" s="256"/>
      <c r="AI14" s="256"/>
      <c r="AJ14" s="256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2:50" ht="15" customHeight="1" x14ac:dyDescent="0.25">
      <c r="B15" s="257" t="s">
        <v>237</v>
      </c>
      <c r="C15" s="258"/>
      <c r="D15" s="258"/>
      <c r="E15" s="258"/>
      <c r="F15" s="258"/>
      <c r="G15" s="258"/>
      <c r="H15" s="59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spans="2:50" ht="13.5" hidden="1" customHeight="1" x14ac:dyDescent="0.25">
      <c r="B16" s="49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</row>
    <row r="17" spans="1:49" ht="13.5" hidden="1" customHeight="1" x14ac:dyDescent="0.25">
      <c r="B17" s="49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</row>
    <row r="18" spans="1:49" ht="13.5" hidden="1" customHeight="1" x14ac:dyDescent="0.25">
      <c r="B18" s="49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</row>
    <row r="19" spans="1:49" ht="13.5" hidden="1" customHeight="1" x14ac:dyDescent="0.25">
      <c r="B19" s="49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</row>
    <row r="20" spans="1:49" ht="13.5" hidden="1" customHeight="1" x14ac:dyDescent="0.25">
      <c r="B20" s="49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</row>
    <row r="21" spans="1:49" ht="13.5" hidden="1" customHeight="1" x14ac:dyDescent="0.25">
      <c r="B21" s="49"/>
      <c r="H21" s="238"/>
      <c r="I21" s="238"/>
      <c r="J21" s="238"/>
      <c r="K21" s="238"/>
      <c r="L21" s="238"/>
      <c r="M21" s="238"/>
      <c r="N21" s="238"/>
      <c r="O21" s="238"/>
      <c r="P21" s="238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8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8"/>
    </row>
    <row r="22" spans="1:49" ht="17.25" customHeight="1" x14ac:dyDescent="0.25">
      <c r="B22" s="240" t="s">
        <v>238</v>
      </c>
      <c r="C22" s="241"/>
      <c r="D22" s="241"/>
      <c r="E22" s="241"/>
      <c r="F22" s="241"/>
      <c r="G22" s="241"/>
      <c r="H22" s="241"/>
      <c r="I22" s="57"/>
      <c r="J22" s="57"/>
      <c r="K22" s="57"/>
      <c r="L22" s="57"/>
      <c r="M22" s="57"/>
      <c r="N22" s="57"/>
      <c r="O22" s="57"/>
      <c r="P22" s="11"/>
      <c r="Q22" s="60"/>
      <c r="R22" s="242" t="s">
        <v>240</v>
      </c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61"/>
      <c r="AG22" s="242" t="s">
        <v>241</v>
      </c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4"/>
      <c r="AU22" s="244"/>
      <c r="AV22" s="244"/>
      <c r="AW22" s="57"/>
    </row>
    <row r="23" spans="1:49" ht="13.5" customHeight="1" x14ac:dyDescent="0.25">
      <c r="B23" s="245" t="s">
        <v>262</v>
      </c>
      <c r="C23" s="245"/>
      <c r="D23" s="245"/>
      <c r="E23" s="245"/>
      <c r="F23" s="245"/>
      <c r="G23" s="245"/>
      <c r="H23" s="245"/>
      <c r="I23" s="11"/>
      <c r="J23" s="11"/>
      <c r="K23" s="11"/>
      <c r="L23" s="11"/>
      <c r="M23" s="11"/>
      <c r="N23" s="11"/>
      <c r="O23" s="11"/>
      <c r="P23" s="11"/>
      <c r="Q23" s="11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61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9"/>
      <c r="AU23" s="11"/>
      <c r="AV23" s="9"/>
      <c r="AW23" s="9"/>
    </row>
    <row r="24" spans="1:49" ht="18.75" customHeight="1" x14ac:dyDescent="0.25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13"/>
      <c r="R24" s="13"/>
      <c r="S24" s="13"/>
      <c r="T24" s="13"/>
      <c r="U24" s="13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</row>
    <row r="25" spans="1:49" ht="13.5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</row>
    <row r="26" spans="1:49" s="55" customFormat="1" ht="21" customHeight="1" x14ac:dyDescent="0.25">
      <c r="B26" s="232" t="s">
        <v>235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26"/>
    </row>
    <row r="27" spans="1:49" s="55" customFormat="1" ht="79.5" customHeight="1" x14ac:dyDescent="0.25">
      <c r="B27" s="233" t="s">
        <v>242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3"/>
    </row>
    <row r="28" spans="1:49" ht="13.5" customHeight="1" x14ac:dyDescent="0.25">
      <c r="M28" s="235"/>
      <c r="N28" s="235"/>
      <c r="O28" s="236"/>
      <c r="P28" s="236"/>
      <c r="Q28" s="236"/>
      <c r="R28" s="236"/>
      <c r="S28" s="236"/>
      <c r="T28" s="235"/>
      <c r="U28" s="235"/>
      <c r="V28" s="237"/>
      <c r="W28" s="237"/>
      <c r="X28" s="237"/>
      <c r="Y28" s="237"/>
      <c r="Z28" s="237"/>
      <c r="AA28" s="237"/>
      <c r="AB28" s="55"/>
      <c r="AC28" s="55"/>
    </row>
    <row r="29" spans="1:49" ht="19.5" customHeight="1" x14ac:dyDescent="0.25">
      <c r="C29" s="231" t="s">
        <v>133</v>
      </c>
      <c r="D29" s="231"/>
      <c r="E29" s="231"/>
      <c r="F29" s="231"/>
      <c r="G29" s="231"/>
      <c r="H29" s="231"/>
      <c r="I29" s="231"/>
    </row>
    <row r="31" spans="1:49" s="222" customFormat="1" ht="13.5" customHeight="1" x14ac:dyDescent="0.25">
      <c r="A31" s="8"/>
      <c r="B31" s="8"/>
      <c r="C31" s="230" t="s">
        <v>296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8"/>
      <c r="AW31" s="8"/>
    </row>
    <row r="32" spans="1:49" s="222" customFormat="1" ht="13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222" customFormat="1" ht="13.5" customHeight="1" x14ac:dyDescent="0.25">
      <c r="A33" s="8"/>
      <c r="B33" s="8"/>
      <c r="C33" s="230" t="s">
        <v>297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8"/>
      <c r="AW33" s="8"/>
    </row>
    <row r="34" spans="1:49" ht="13.5" customHeight="1" x14ac:dyDescent="0.25"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</row>
    <row r="36" spans="1:49" ht="13.5" customHeight="1" x14ac:dyDescent="0.25"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</row>
    <row r="38" spans="1:49" ht="13.5" customHeight="1" x14ac:dyDescent="0.25"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</row>
    <row r="40" spans="1:49" ht="13.5" customHeight="1" x14ac:dyDescent="0.25"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</row>
    <row r="41" spans="1:49" ht="13.5" customHeight="1" x14ac:dyDescent="0.25"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</row>
    <row r="42" spans="1:49" ht="13.5" customHeight="1" x14ac:dyDescent="0.25"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</row>
    <row r="43" spans="1:49" ht="13.5" customHeight="1" x14ac:dyDescent="0.25"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</row>
    <row r="44" spans="1:49" ht="13.5" customHeight="1" x14ac:dyDescent="0.25"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</row>
    <row r="49" spans="7:7" ht="13.5" customHeight="1" x14ac:dyDescent="0.25">
      <c r="G49" s="14"/>
    </row>
  </sheetData>
  <mergeCells count="53">
    <mergeCell ref="B9:AW9"/>
    <mergeCell ref="B1:AV1"/>
    <mergeCell ref="B2:AW2"/>
    <mergeCell ref="C4:H4"/>
    <mergeCell ref="AM4:AU4"/>
    <mergeCell ref="C5:J5"/>
    <mergeCell ref="AL5:AO5"/>
    <mergeCell ref="AS5:AV5"/>
    <mergeCell ref="C6:H6"/>
    <mergeCell ref="AM6:AU6"/>
    <mergeCell ref="C7:G7"/>
    <mergeCell ref="AG7:AW7"/>
    <mergeCell ref="B8:AW8"/>
    <mergeCell ref="B24:P24"/>
    <mergeCell ref="V24:AW24"/>
    <mergeCell ref="V25:AW25"/>
    <mergeCell ref="H17:AW17"/>
    <mergeCell ref="B10:AW10"/>
    <mergeCell ref="B11:D11"/>
    <mergeCell ref="H11:AJ11"/>
    <mergeCell ref="B12:D12"/>
    <mergeCell ref="H12:AV12"/>
    <mergeCell ref="B13:H13"/>
    <mergeCell ref="B14:H14"/>
    <mergeCell ref="R14:AB14"/>
    <mergeCell ref="AG14:AJ14"/>
    <mergeCell ref="B15:G15"/>
    <mergeCell ref="H16:AW16"/>
    <mergeCell ref="H18:AW18"/>
    <mergeCell ref="H19:AW19"/>
    <mergeCell ref="H20:AW20"/>
    <mergeCell ref="H21:AW21"/>
    <mergeCell ref="B22:H22"/>
    <mergeCell ref="R22:AE23"/>
    <mergeCell ref="AG22:AS23"/>
    <mergeCell ref="AT22:AV22"/>
    <mergeCell ref="B23:H23"/>
    <mergeCell ref="B26:AV26"/>
    <mergeCell ref="B27:AV27"/>
    <mergeCell ref="C40:AU40"/>
    <mergeCell ref="C41:AV41"/>
    <mergeCell ref="C42:AU42"/>
    <mergeCell ref="M28:N28"/>
    <mergeCell ref="O28:S28"/>
    <mergeCell ref="T28:U28"/>
    <mergeCell ref="V28:AA28"/>
    <mergeCell ref="C44:AU44"/>
    <mergeCell ref="C29:I29"/>
    <mergeCell ref="C31:AU31"/>
    <mergeCell ref="C33:AU33"/>
    <mergeCell ref="C34:AU34"/>
    <mergeCell ref="C36:AU36"/>
    <mergeCell ref="C38:AU38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"/>
  <sheetViews>
    <sheetView topLeftCell="A4" zoomScaleNormal="100" workbookViewId="0">
      <selection activeCell="AV27" sqref="AV27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2.285156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72" t="s">
        <v>134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9" ht="11.25" customHeight="1" x14ac:dyDescent="0.25">
      <c r="A2" s="273" t="s">
        <v>135</v>
      </c>
      <c r="B2" s="271" t="s">
        <v>136</v>
      </c>
      <c r="C2" s="271"/>
      <c r="D2" s="271"/>
      <c r="E2" s="271"/>
      <c r="F2" s="275" t="s">
        <v>137</v>
      </c>
      <c r="G2" s="271" t="s">
        <v>138</v>
      </c>
      <c r="H2" s="271"/>
      <c r="I2" s="271"/>
      <c r="J2" s="275" t="s">
        <v>139</v>
      </c>
      <c r="K2" s="271" t="s">
        <v>140</v>
      </c>
      <c r="L2" s="271"/>
      <c r="M2" s="271"/>
      <c r="N2" s="92"/>
      <c r="O2" s="271" t="s">
        <v>141</v>
      </c>
      <c r="P2" s="271"/>
      <c r="Q2" s="271"/>
      <c r="R2" s="271"/>
      <c r="S2" s="275" t="s">
        <v>142</v>
      </c>
      <c r="T2" s="271" t="s">
        <v>143</v>
      </c>
      <c r="U2" s="271"/>
      <c r="V2" s="271"/>
      <c r="W2" s="275" t="s">
        <v>144</v>
      </c>
      <c r="X2" s="271" t="s">
        <v>145</v>
      </c>
      <c r="Y2" s="271"/>
      <c r="Z2" s="271"/>
      <c r="AA2" s="275" t="s">
        <v>146</v>
      </c>
      <c r="AB2" s="271" t="s">
        <v>147</v>
      </c>
      <c r="AC2" s="271"/>
      <c r="AD2" s="271"/>
      <c r="AE2" s="271"/>
      <c r="AF2" s="275" t="s">
        <v>148</v>
      </c>
      <c r="AG2" s="271" t="s">
        <v>149</v>
      </c>
      <c r="AH2" s="271"/>
      <c r="AI2" s="271"/>
      <c r="AJ2" s="275" t="s">
        <v>150</v>
      </c>
      <c r="AK2" s="271" t="s">
        <v>151</v>
      </c>
      <c r="AL2" s="271"/>
      <c r="AM2" s="271"/>
      <c r="AN2" s="271"/>
      <c r="AO2" s="285" t="s">
        <v>152</v>
      </c>
      <c r="AP2" s="286"/>
      <c r="AQ2" s="286"/>
      <c r="AR2" s="286"/>
      <c r="AS2" s="287"/>
      <c r="AT2" s="285" t="s">
        <v>153</v>
      </c>
      <c r="AU2" s="286"/>
      <c r="AV2" s="286"/>
      <c r="AW2" s="287"/>
      <c r="AX2" s="275" t="s">
        <v>154</v>
      </c>
      <c r="AY2" s="271" t="s">
        <v>155</v>
      </c>
      <c r="AZ2" s="271"/>
      <c r="BA2" s="271"/>
      <c r="BB2" s="271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9" ht="60.75" customHeight="1" x14ac:dyDescent="0.25">
      <c r="A3" s="273"/>
      <c r="B3" s="93" t="s">
        <v>156</v>
      </c>
      <c r="C3" s="93" t="s">
        <v>157</v>
      </c>
      <c r="D3" s="93" t="s">
        <v>158</v>
      </c>
      <c r="E3" s="93" t="s">
        <v>159</v>
      </c>
      <c r="F3" s="275"/>
      <c r="G3" s="93" t="s">
        <v>160</v>
      </c>
      <c r="H3" s="93" t="s">
        <v>161</v>
      </c>
      <c r="I3" s="93" t="s">
        <v>162</v>
      </c>
      <c r="J3" s="275"/>
      <c r="K3" s="93" t="s">
        <v>163</v>
      </c>
      <c r="L3" s="93" t="s">
        <v>164</v>
      </c>
      <c r="M3" s="93" t="s">
        <v>165</v>
      </c>
      <c r="N3" s="93" t="s">
        <v>166</v>
      </c>
      <c r="O3" s="93" t="s">
        <v>156</v>
      </c>
      <c r="P3" s="93" t="s">
        <v>157</v>
      </c>
      <c r="Q3" s="93" t="s">
        <v>158</v>
      </c>
      <c r="R3" s="93" t="s">
        <v>159</v>
      </c>
      <c r="S3" s="275"/>
      <c r="T3" s="93" t="s">
        <v>167</v>
      </c>
      <c r="U3" s="93" t="s">
        <v>168</v>
      </c>
      <c r="V3" s="93" t="s">
        <v>169</v>
      </c>
      <c r="W3" s="275"/>
      <c r="X3" s="93" t="s">
        <v>170</v>
      </c>
      <c r="Y3" s="93" t="s">
        <v>171</v>
      </c>
      <c r="Z3" s="93" t="s">
        <v>172</v>
      </c>
      <c r="AA3" s="275"/>
      <c r="AB3" s="93" t="s">
        <v>170</v>
      </c>
      <c r="AC3" s="93" t="s">
        <v>171</v>
      </c>
      <c r="AD3" s="93" t="s">
        <v>172</v>
      </c>
      <c r="AE3" s="93" t="s">
        <v>173</v>
      </c>
      <c r="AF3" s="275"/>
      <c r="AG3" s="93" t="s">
        <v>160</v>
      </c>
      <c r="AH3" s="93" t="s">
        <v>161</v>
      </c>
      <c r="AI3" s="93" t="s">
        <v>162</v>
      </c>
      <c r="AJ3" s="275"/>
      <c r="AK3" s="93" t="s">
        <v>174</v>
      </c>
      <c r="AL3" s="93" t="s">
        <v>175</v>
      </c>
      <c r="AM3" s="93" t="s">
        <v>176</v>
      </c>
      <c r="AN3" s="93" t="s">
        <v>177</v>
      </c>
      <c r="AO3" s="93" t="s">
        <v>156</v>
      </c>
      <c r="AP3" s="93" t="s">
        <v>157</v>
      </c>
      <c r="AQ3" s="93" t="s">
        <v>158</v>
      </c>
      <c r="AR3" s="93" t="s">
        <v>159</v>
      </c>
      <c r="AS3" s="93" t="s">
        <v>277</v>
      </c>
      <c r="AT3" s="97" t="s">
        <v>278</v>
      </c>
      <c r="AU3" s="93" t="s">
        <v>160</v>
      </c>
      <c r="AV3" s="93" t="s">
        <v>161</v>
      </c>
      <c r="AW3" s="93" t="s">
        <v>162</v>
      </c>
      <c r="AX3" s="275"/>
      <c r="AY3" s="93" t="s">
        <v>163</v>
      </c>
      <c r="AZ3" s="93" t="s">
        <v>164</v>
      </c>
      <c r="BA3" s="93" t="s">
        <v>165</v>
      </c>
      <c r="BB3" s="15" t="s">
        <v>178</v>
      </c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9" ht="15" customHeight="1" thickBot="1" x14ac:dyDescent="0.3">
      <c r="A4" s="274"/>
      <c r="B4" s="96">
        <v>1</v>
      </c>
      <c r="C4" s="96">
        <v>2</v>
      </c>
      <c r="D4" s="96">
        <v>3</v>
      </c>
      <c r="E4" s="96">
        <v>4</v>
      </c>
      <c r="F4" s="96">
        <v>5</v>
      </c>
      <c r="G4" s="96">
        <v>6</v>
      </c>
      <c r="H4" s="96">
        <v>7</v>
      </c>
      <c r="I4" s="96">
        <v>8</v>
      </c>
      <c r="J4" s="96">
        <v>9</v>
      </c>
      <c r="K4" s="96">
        <v>10</v>
      </c>
      <c r="L4" s="96">
        <v>11</v>
      </c>
      <c r="M4" s="96">
        <v>12</v>
      </c>
      <c r="N4" s="96">
        <v>13</v>
      </c>
      <c r="O4" s="96">
        <v>14</v>
      </c>
      <c r="P4" s="96">
        <v>15</v>
      </c>
      <c r="Q4" s="96">
        <v>16</v>
      </c>
      <c r="R4" s="96">
        <v>17</v>
      </c>
      <c r="S4" s="96">
        <v>18</v>
      </c>
      <c r="T4" s="96">
        <v>19</v>
      </c>
      <c r="U4" s="96">
        <v>20</v>
      </c>
      <c r="V4" s="96">
        <v>21</v>
      </c>
      <c r="W4" s="96">
        <v>22</v>
      </c>
      <c r="X4" s="96">
        <v>23</v>
      </c>
      <c r="Y4" s="96">
        <v>24</v>
      </c>
      <c r="Z4" s="96">
        <v>25</v>
      </c>
      <c r="AA4" s="96">
        <v>26</v>
      </c>
      <c r="AB4" s="96">
        <v>27</v>
      </c>
      <c r="AC4" s="96">
        <v>28</v>
      </c>
      <c r="AD4" s="96">
        <v>29</v>
      </c>
      <c r="AE4" s="96">
        <v>30</v>
      </c>
      <c r="AF4" s="96">
        <v>31</v>
      </c>
      <c r="AG4" s="96">
        <v>32</v>
      </c>
      <c r="AH4" s="96">
        <v>33</v>
      </c>
      <c r="AI4" s="96">
        <v>34</v>
      </c>
      <c r="AJ4" s="96">
        <v>35</v>
      </c>
      <c r="AK4" s="96">
        <v>36</v>
      </c>
      <c r="AL4" s="96">
        <v>37</v>
      </c>
      <c r="AM4" s="96">
        <v>38</v>
      </c>
      <c r="AN4" s="96">
        <v>39</v>
      </c>
      <c r="AO4" s="96">
        <v>40</v>
      </c>
      <c r="AP4" s="96">
        <v>41</v>
      </c>
      <c r="AQ4" s="96">
        <v>42</v>
      </c>
      <c r="AR4" s="96">
        <v>43</v>
      </c>
      <c r="AS4" s="278">
        <v>44</v>
      </c>
      <c r="AT4" s="279"/>
      <c r="AU4" s="96">
        <v>45</v>
      </c>
      <c r="AV4" s="96">
        <v>46</v>
      </c>
      <c r="AW4" s="96">
        <v>47</v>
      </c>
      <c r="AX4" s="96">
        <v>48</v>
      </c>
      <c r="AY4" s="96">
        <v>49</v>
      </c>
      <c r="AZ4" s="96">
        <v>50</v>
      </c>
      <c r="BA4" s="96">
        <v>51</v>
      </c>
      <c r="BB4" s="16">
        <v>52</v>
      </c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9" ht="15" customHeight="1" x14ac:dyDescent="0.25">
      <c r="A5" s="98" t="s">
        <v>179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 t="s">
        <v>180</v>
      </c>
      <c r="T5" s="100" t="s">
        <v>180</v>
      </c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101" t="s">
        <v>181</v>
      </c>
      <c r="AR5" s="101" t="s">
        <v>181</v>
      </c>
      <c r="AS5" s="280" t="s">
        <v>180</v>
      </c>
      <c r="AT5" s="281"/>
      <c r="AU5" s="100" t="s">
        <v>180</v>
      </c>
      <c r="AV5" s="100" t="s">
        <v>180</v>
      </c>
      <c r="AW5" s="100" t="s">
        <v>180</v>
      </c>
      <c r="AX5" s="100" t="s">
        <v>180</v>
      </c>
      <c r="AY5" s="100" t="s">
        <v>180</v>
      </c>
      <c r="AZ5" s="100" t="s">
        <v>180</v>
      </c>
      <c r="BA5" s="100" t="s">
        <v>180</v>
      </c>
      <c r="BB5" s="102" t="s">
        <v>180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69" ht="15" customHeight="1" thickBot="1" x14ac:dyDescent="0.3">
      <c r="A6" s="103" t="s">
        <v>182</v>
      </c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183</v>
      </c>
      <c r="P6" s="82" t="s">
        <v>184</v>
      </c>
      <c r="Q6" s="82" t="s">
        <v>184</v>
      </c>
      <c r="R6" s="83" t="s">
        <v>181</v>
      </c>
      <c r="S6" s="84" t="s">
        <v>180</v>
      </c>
      <c r="T6" s="84" t="s">
        <v>180</v>
      </c>
      <c r="U6" s="85"/>
      <c r="V6" s="85"/>
      <c r="W6" s="85"/>
      <c r="X6" s="85"/>
      <c r="Y6" s="79"/>
      <c r="Z6" s="79"/>
      <c r="AA6" s="81" t="s">
        <v>183</v>
      </c>
      <c r="AB6" s="82" t="s">
        <v>184</v>
      </c>
      <c r="AC6" s="82" t="s">
        <v>184</v>
      </c>
      <c r="AD6" s="79"/>
      <c r="AE6" s="79"/>
      <c r="AF6" s="79"/>
      <c r="AG6" s="79"/>
      <c r="AH6" s="79"/>
      <c r="AI6" s="79"/>
      <c r="AJ6" s="79"/>
      <c r="AK6" s="79"/>
      <c r="AL6" s="80"/>
      <c r="AM6" s="80"/>
      <c r="AN6" s="81" t="s">
        <v>183</v>
      </c>
      <c r="AO6" s="82" t="s">
        <v>184</v>
      </c>
      <c r="AP6" s="82" t="s">
        <v>184</v>
      </c>
      <c r="AQ6" s="82" t="s">
        <v>184</v>
      </c>
      <c r="AR6" s="83" t="s">
        <v>181</v>
      </c>
      <c r="AS6" s="282" t="s">
        <v>180</v>
      </c>
      <c r="AT6" s="283"/>
      <c r="AU6" s="104" t="s">
        <v>180</v>
      </c>
      <c r="AV6" s="104" t="s">
        <v>180</v>
      </c>
      <c r="AW6" s="104" t="s">
        <v>180</v>
      </c>
      <c r="AX6" s="105" t="s">
        <v>180</v>
      </c>
      <c r="AY6" s="105" t="s">
        <v>180</v>
      </c>
      <c r="AZ6" s="105" t="s">
        <v>180</v>
      </c>
      <c r="BA6" s="105" t="s">
        <v>180</v>
      </c>
      <c r="BB6" s="106" t="s">
        <v>180</v>
      </c>
      <c r="BC6" s="19"/>
      <c r="BD6" s="20"/>
      <c r="BE6" s="19"/>
      <c r="BF6" s="19"/>
      <c r="BG6" s="20"/>
      <c r="BH6" s="19"/>
      <c r="BI6" s="19"/>
      <c r="BJ6" s="20"/>
      <c r="BK6" s="19"/>
      <c r="BL6" s="19"/>
      <c r="BM6" s="20"/>
    </row>
    <row r="7" spans="1:69" ht="15" customHeight="1" thickBot="1" x14ac:dyDescent="0.3">
      <c r="A7" s="107" t="s">
        <v>260</v>
      </c>
      <c r="B7" s="108"/>
      <c r="C7" s="109"/>
      <c r="D7" s="109"/>
      <c r="E7" s="109"/>
      <c r="F7" s="109"/>
      <c r="G7" s="109"/>
      <c r="H7" s="109"/>
      <c r="I7" s="109"/>
      <c r="J7" s="110"/>
      <c r="K7" s="109"/>
      <c r="L7" s="109"/>
      <c r="M7" s="109"/>
      <c r="N7" s="109"/>
      <c r="O7" s="111"/>
      <c r="P7" s="111"/>
      <c r="Q7" s="112" t="s">
        <v>183</v>
      </c>
      <c r="R7" s="113" t="s">
        <v>184</v>
      </c>
      <c r="S7" s="104" t="s">
        <v>180</v>
      </c>
      <c r="T7" s="104" t="s">
        <v>180</v>
      </c>
      <c r="U7" s="113" t="s">
        <v>184</v>
      </c>
      <c r="V7" s="114" t="s">
        <v>181</v>
      </c>
      <c r="W7" s="111"/>
      <c r="X7" s="108"/>
      <c r="Y7" s="108"/>
      <c r="Z7" s="108"/>
      <c r="AA7" s="108"/>
      <c r="AB7" s="108"/>
      <c r="AC7" s="108"/>
      <c r="AD7" s="108"/>
      <c r="AE7" s="111"/>
      <c r="AF7" s="111"/>
      <c r="AG7" s="112" t="s">
        <v>183</v>
      </c>
      <c r="AH7" s="114" t="s">
        <v>181</v>
      </c>
      <c r="AI7" s="115" t="s">
        <v>185</v>
      </c>
      <c r="AJ7" s="115" t="s">
        <v>185</v>
      </c>
      <c r="AK7" s="115" t="s">
        <v>185</v>
      </c>
      <c r="AL7" s="115" t="s">
        <v>185</v>
      </c>
      <c r="AM7" s="116" t="s">
        <v>186</v>
      </c>
      <c r="AN7" s="116" t="s">
        <v>186</v>
      </c>
      <c r="AO7" s="116" t="s">
        <v>186</v>
      </c>
      <c r="AP7" s="116" t="s">
        <v>186</v>
      </c>
      <c r="AQ7" s="117" t="s">
        <v>187</v>
      </c>
      <c r="AR7" s="117" t="s">
        <v>187</v>
      </c>
      <c r="AS7" s="118" t="s">
        <v>187</v>
      </c>
      <c r="AT7" s="119" t="s">
        <v>188</v>
      </c>
      <c r="AU7" s="120" t="s">
        <v>188</v>
      </c>
      <c r="AV7" s="120" t="s">
        <v>188</v>
      </c>
      <c r="AW7" s="121" t="s">
        <v>188</v>
      </c>
      <c r="AX7" s="122" t="s">
        <v>188</v>
      </c>
      <c r="AY7" s="122" t="s">
        <v>188</v>
      </c>
      <c r="AZ7" s="122" t="s">
        <v>188</v>
      </c>
      <c r="BA7" s="122" t="s">
        <v>188</v>
      </c>
      <c r="BB7" s="123" t="s">
        <v>188</v>
      </c>
      <c r="BC7" s="124"/>
      <c r="BD7" s="20"/>
      <c r="BE7" s="19"/>
      <c r="BF7" s="19"/>
      <c r="BG7" s="20"/>
      <c r="BH7" s="19"/>
      <c r="BI7" s="19"/>
      <c r="BJ7" s="20"/>
      <c r="BK7" s="19"/>
      <c r="BL7" s="19"/>
      <c r="BM7" s="20"/>
    </row>
    <row r="8" spans="1:69" ht="15" customHeight="1" x14ac:dyDescent="0.25">
      <c r="A8" s="20"/>
      <c r="B8" s="20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25"/>
      <c r="AX8" s="6"/>
      <c r="AY8" s="125"/>
      <c r="AZ8" s="125"/>
      <c r="BA8" s="125"/>
      <c r="BB8" s="6"/>
      <c r="BC8" s="19"/>
      <c r="BD8" s="20"/>
      <c r="BE8" s="19"/>
      <c r="BF8" s="19"/>
      <c r="BG8" s="20"/>
      <c r="BH8" s="19"/>
      <c r="BI8" s="19"/>
      <c r="BJ8" s="20"/>
      <c r="BK8" s="19"/>
      <c r="BL8" s="19"/>
      <c r="BM8" s="20"/>
    </row>
    <row r="9" spans="1:69" ht="15" customHeight="1" x14ac:dyDescent="0.25">
      <c r="A9" s="269" t="s">
        <v>189</v>
      </c>
      <c r="B9" s="269"/>
      <c r="C9" s="269"/>
      <c r="D9" s="269"/>
      <c r="E9" s="269"/>
      <c r="F9" s="269"/>
      <c r="G9" s="94"/>
      <c r="H9" s="270" t="s">
        <v>190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0"/>
      <c r="Y9" s="21" t="s">
        <v>183</v>
      </c>
      <c r="Z9" s="284" t="s">
        <v>191</v>
      </c>
      <c r="AA9" s="284"/>
      <c r="AB9" s="284"/>
      <c r="AC9" s="284"/>
      <c r="AD9" s="284"/>
      <c r="AE9" s="284"/>
      <c r="AF9" s="284"/>
      <c r="AG9" s="20"/>
      <c r="AH9" s="20"/>
      <c r="AI9" s="20"/>
      <c r="AJ9" s="20"/>
      <c r="AK9" s="20"/>
      <c r="AL9" s="20"/>
      <c r="AM9" s="20"/>
      <c r="AN9" s="20"/>
      <c r="AO9" s="26"/>
      <c r="AP9" s="20"/>
      <c r="AQ9" s="20"/>
      <c r="AR9" s="24" t="s">
        <v>186</v>
      </c>
      <c r="AS9" s="126"/>
      <c r="AT9" s="276" t="s">
        <v>192</v>
      </c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</row>
    <row r="10" spans="1:69" ht="1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6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127"/>
      <c r="AT10" s="127"/>
      <c r="AU10" s="127"/>
      <c r="AV10" s="127"/>
      <c r="AW10" s="127"/>
      <c r="AX10" s="127"/>
      <c r="AY10" s="127"/>
      <c r="AZ10" s="127"/>
      <c r="BA10" s="127"/>
      <c r="BB10" s="128"/>
      <c r="BC10" s="128"/>
      <c r="BD10" s="127"/>
      <c r="BE10" s="128"/>
      <c r="BF10" s="128"/>
      <c r="BG10" s="127"/>
      <c r="BH10" s="128"/>
      <c r="BI10" s="128"/>
      <c r="BJ10" s="127"/>
      <c r="BK10" s="128"/>
      <c r="BL10" s="128"/>
      <c r="BM10" s="127"/>
    </row>
    <row r="11" spans="1:69" ht="15" customHeight="1" x14ac:dyDescent="0.25">
      <c r="A11" s="20"/>
      <c r="B11" s="20"/>
      <c r="C11" s="20"/>
      <c r="D11" s="20"/>
      <c r="E11" s="20"/>
      <c r="F11" s="20"/>
      <c r="G11" s="18" t="s">
        <v>181</v>
      </c>
      <c r="H11" s="270" t="s">
        <v>193</v>
      </c>
      <c r="I11" s="270"/>
      <c r="J11" s="270"/>
      <c r="K11" s="270"/>
      <c r="L11" s="270"/>
      <c r="M11" s="270"/>
      <c r="N11" s="270"/>
      <c r="O11" s="270"/>
      <c r="P11" s="270"/>
      <c r="Q11" s="270"/>
      <c r="R11" s="20"/>
      <c r="S11" s="20"/>
      <c r="T11" s="20"/>
      <c r="U11" s="19"/>
      <c r="V11" s="20"/>
      <c r="W11" s="20"/>
      <c r="X11" s="20"/>
      <c r="Y11" s="22" t="s">
        <v>184</v>
      </c>
      <c r="Z11" s="270" t="s">
        <v>194</v>
      </c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0"/>
      <c r="AR11" s="25" t="s">
        <v>187</v>
      </c>
      <c r="AS11" s="126"/>
      <c r="AT11" s="276" t="s">
        <v>195</v>
      </c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128"/>
      <c r="BI11" s="128"/>
      <c r="BJ11" s="127"/>
      <c r="BK11" s="128"/>
      <c r="BL11" s="128"/>
      <c r="BM11" s="127"/>
      <c r="BN11" s="6"/>
      <c r="BO11" s="6"/>
      <c r="BP11" s="6"/>
      <c r="BQ11" s="6"/>
    </row>
    <row r="12" spans="1:69" ht="1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127"/>
      <c r="AT12" s="127"/>
      <c r="AU12" s="127"/>
      <c r="AV12" s="127"/>
      <c r="AW12" s="127"/>
      <c r="AX12" s="127"/>
      <c r="AY12" s="127"/>
      <c r="AZ12" s="127"/>
      <c r="BA12" s="127"/>
      <c r="BB12" s="128"/>
      <c r="BC12" s="128"/>
      <c r="BD12" s="127"/>
      <c r="BE12" s="128"/>
      <c r="BF12" s="128"/>
      <c r="BG12" s="127"/>
      <c r="BH12" s="128"/>
      <c r="BI12" s="128"/>
      <c r="BJ12" s="127"/>
      <c r="BK12" s="128"/>
      <c r="BL12" s="128"/>
      <c r="BM12" s="127"/>
      <c r="BN12" s="6"/>
      <c r="BO12" s="6"/>
      <c r="BP12" s="6"/>
      <c r="BQ12" s="6"/>
    </row>
    <row r="13" spans="1:69" ht="15" customHeight="1" x14ac:dyDescent="0.25">
      <c r="A13" s="20"/>
      <c r="B13" s="20"/>
      <c r="C13" s="20"/>
      <c r="D13" s="20"/>
      <c r="E13" s="20"/>
      <c r="F13" s="20"/>
      <c r="G13" s="17" t="s">
        <v>180</v>
      </c>
      <c r="H13" s="270" t="s">
        <v>196</v>
      </c>
      <c r="I13" s="270"/>
      <c r="J13" s="270"/>
      <c r="K13" s="270"/>
      <c r="L13" s="270"/>
      <c r="M13" s="270"/>
      <c r="N13" s="270"/>
      <c r="O13" s="270"/>
      <c r="P13" s="270"/>
      <c r="Q13" s="270"/>
      <c r="R13" s="20"/>
      <c r="S13" s="20"/>
      <c r="T13" s="20"/>
      <c r="U13" s="19"/>
      <c r="V13" s="20"/>
      <c r="W13" s="20"/>
      <c r="X13" s="20"/>
      <c r="Y13" s="23" t="s">
        <v>185</v>
      </c>
      <c r="Z13" s="270" t="s">
        <v>197</v>
      </c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0"/>
      <c r="AR13" s="27" t="s">
        <v>188</v>
      </c>
      <c r="AS13" s="129"/>
      <c r="AT13" s="277" t="s">
        <v>198</v>
      </c>
      <c r="AU13" s="277"/>
      <c r="AV13" s="277"/>
      <c r="AW13" s="277"/>
      <c r="AX13" s="277"/>
      <c r="AY13" s="277"/>
      <c r="AZ13" s="277"/>
      <c r="BA13" s="277"/>
      <c r="BB13" s="277"/>
      <c r="BC13" s="277"/>
      <c r="BD13" s="127"/>
      <c r="BE13" s="128"/>
      <c r="BF13" s="128"/>
      <c r="BG13" s="127"/>
      <c r="BH13" s="128"/>
      <c r="BI13" s="128"/>
      <c r="BJ13" s="127"/>
      <c r="BK13" s="128"/>
      <c r="BL13" s="128"/>
      <c r="BM13" s="127"/>
      <c r="BN13" s="6"/>
      <c r="BO13" s="6"/>
      <c r="BP13" s="6"/>
      <c r="BQ13" s="6"/>
    </row>
    <row r="14" spans="1:69" ht="1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127"/>
      <c r="AT14" s="127"/>
      <c r="AU14" s="127"/>
      <c r="AV14" s="127"/>
      <c r="AW14" s="127"/>
      <c r="AX14" s="127"/>
      <c r="AY14" s="127"/>
      <c r="AZ14" s="127"/>
      <c r="BA14" s="127"/>
      <c r="BB14" s="128"/>
      <c r="BC14" s="128"/>
      <c r="BD14" s="127"/>
      <c r="BE14" s="128"/>
      <c r="BF14" s="128"/>
      <c r="BG14" s="127"/>
      <c r="BH14" s="128"/>
      <c r="BI14" s="128"/>
      <c r="BJ14" s="127"/>
      <c r="BK14" s="128"/>
      <c r="BL14" s="128"/>
      <c r="BM14" s="127"/>
      <c r="BN14" s="6"/>
      <c r="BO14" s="6"/>
      <c r="BP14" s="6"/>
      <c r="BQ14" s="6"/>
    </row>
    <row r="15" spans="1:69" ht="15" customHeight="1" x14ac:dyDescent="0.25">
      <c r="A15" s="288" t="s">
        <v>199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19"/>
      <c r="BD15" s="20"/>
      <c r="BE15" s="19"/>
      <c r="BF15" s="19"/>
      <c r="BG15" s="20"/>
      <c r="BH15" s="19"/>
      <c r="BI15" s="19"/>
      <c r="BJ15" s="20"/>
      <c r="BK15" s="19"/>
      <c r="BL15" s="19"/>
      <c r="BM15" s="20"/>
      <c r="BN15" s="6"/>
      <c r="BO15" s="6"/>
      <c r="BP15" s="6"/>
      <c r="BQ15" s="6"/>
    </row>
    <row r="16" spans="1:69" ht="15" customHeight="1" x14ac:dyDescent="0.25">
      <c r="A16" s="273" t="s">
        <v>135</v>
      </c>
      <c r="B16" s="289" t="s">
        <v>200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 t="s">
        <v>12</v>
      </c>
      <c r="U16" s="289"/>
      <c r="V16" s="289"/>
      <c r="W16" s="289"/>
      <c r="X16" s="289"/>
      <c r="Y16" s="289"/>
      <c r="Z16" s="289"/>
      <c r="AA16" s="289"/>
      <c r="AB16" s="289"/>
      <c r="AC16" s="289" t="s">
        <v>201</v>
      </c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73" t="s">
        <v>106</v>
      </c>
      <c r="AZ16" s="273"/>
      <c r="BA16" s="273"/>
      <c r="BB16" s="273"/>
      <c r="BC16" s="273"/>
      <c r="BD16" s="273"/>
      <c r="BE16" s="289" t="s">
        <v>202</v>
      </c>
      <c r="BF16" s="289"/>
      <c r="BG16" s="289"/>
      <c r="BH16" s="289" t="s">
        <v>105</v>
      </c>
      <c r="BI16" s="289"/>
      <c r="BJ16" s="294"/>
      <c r="BK16" s="28"/>
      <c r="BL16" s="28"/>
      <c r="BM16" s="28"/>
      <c r="BN16" s="28"/>
      <c r="BO16" s="29"/>
      <c r="BP16" s="29"/>
      <c r="BQ16" s="29"/>
    </row>
    <row r="17" spans="1:69" ht="37.5" customHeight="1" x14ac:dyDescent="0.25">
      <c r="A17" s="273"/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 t="s">
        <v>84</v>
      </c>
      <c r="AD17" s="289"/>
      <c r="AE17" s="289"/>
      <c r="AF17" s="289"/>
      <c r="AG17" s="289"/>
      <c r="AH17" s="289"/>
      <c r="AI17" s="289"/>
      <c r="AJ17" s="289" t="s">
        <v>203</v>
      </c>
      <c r="AK17" s="289"/>
      <c r="AL17" s="289"/>
      <c r="AM17" s="289"/>
      <c r="AN17" s="289"/>
      <c r="AO17" s="289"/>
      <c r="AP17" s="289"/>
      <c r="AQ17" s="289" t="s">
        <v>204</v>
      </c>
      <c r="AR17" s="289"/>
      <c r="AS17" s="289"/>
      <c r="AT17" s="289"/>
      <c r="AU17" s="289"/>
      <c r="AV17" s="289"/>
      <c r="AW17" s="289"/>
      <c r="AX17" s="289"/>
      <c r="AY17" s="289" t="s">
        <v>205</v>
      </c>
      <c r="AZ17" s="289"/>
      <c r="BA17" s="289"/>
      <c r="BB17" s="289" t="s">
        <v>206</v>
      </c>
      <c r="BC17" s="289"/>
      <c r="BD17" s="289"/>
      <c r="BE17" s="289"/>
      <c r="BF17" s="289"/>
      <c r="BG17" s="289"/>
      <c r="BH17" s="289"/>
      <c r="BI17" s="289"/>
      <c r="BJ17" s="294"/>
      <c r="BK17" s="28"/>
      <c r="BL17" s="28"/>
      <c r="BM17" s="28"/>
      <c r="BN17" s="28"/>
      <c r="BO17" s="29"/>
      <c r="BP17" s="29"/>
      <c r="BQ17" s="29"/>
    </row>
    <row r="18" spans="1:69" ht="15" customHeight="1" x14ac:dyDescent="0.25">
      <c r="A18" s="273"/>
      <c r="B18" s="289" t="s">
        <v>105</v>
      </c>
      <c r="C18" s="289"/>
      <c r="D18" s="289"/>
      <c r="E18" s="289"/>
      <c r="F18" s="289"/>
      <c r="G18" s="289"/>
      <c r="H18" s="289" t="s">
        <v>207</v>
      </c>
      <c r="I18" s="289"/>
      <c r="J18" s="289"/>
      <c r="K18" s="289"/>
      <c r="L18" s="289"/>
      <c r="M18" s="289"/>
      <c r="N18" s="289" t="s">
        <v>208</v>
      </c>
      <c r="O18" s="289"/>
      <c r="P18" s="289"/>
      <c r="Q18" s="289"/>
      <c r="R18" s="289"/>
      <c r="S18" s="289"/>
      <c r="T18" s="289" t="s">
        <v>105</v>
      </c>
      <c r="U18" s="289"/>
      <c r="V18" s="289"/>
      <c r="W18" s="289" t="s">
        <v>207</v>
      </c>
      <c r="X18" s="289"/>
      <c r="Y18" s="289"/>
      <c r="Z18" s="289" t="s">
        <v>208</v>
      </c>
      <c r="AA18" s="289"/>
      <c r="AB18" s="289"/>
      <c r="AC18" s="289" t="s">
        <v>105</v>
      </c>
      <c r="AD18" s="289"/>
      <c r="AE18" s="289"/>
      <c r="AF18" s="289" t="s">
        <v>207</v>
      </c>
      <c r="AG18" s="289"/>
      <c r="AH18" s="289" t="s">
        <v>208</v>
      </c>
      <c r="AI18" s="289"/>
      <c r="AJ18" s="289" t="s">
        <v>105</v>
      </c>
      <c r="AK18" s="289"/>
      <c r="AL18" s="289"/>
      <c r="AM18" s="289" t="s">
        <v>207</v>
      </c>
      <c r="AN18" s="289"/>
      <c r="AO18" s="289" t="s">
        <v>208</v>
      </c>
      <c r="AP18" s="289"/>
      <c r="AQ18" s="289" t="s">
        <v>105</v>
      </c>
      <c r="AR18" s="289"/>
      <c r="AS18" s="289"/>
      <c r="AT18" s="289"/>
      <c r="AU18" s="289" t="s">
        <v>207</v>
      </c>
      <c r="AV18" s="289"/>
      <c r="AW18" s="289" t="s">
        <v>208</v>
      </c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94"/>
      <c r="BK18" s="28"/>
      <c r="BL18" s="28"/>
      <c r="BM18" s="28"/>
      <c r="BN18" s="28"/>
      <c r="BO18" s="29"/>
      <c r="BP18" s="29"/>
      <c r="BQ18" s="29"/>
    </row>
    <row r="19" spans="1:69" ht="15" customHeight="1" x14ac:dyDescent="0.25">
      <c r="A19" s="273"/>
      <c r="B19" s="290" t="s">
        <v>209</v>
      </c>
      <c r="C19" s="291"/>
      <c r="D19" s="292"/>
      <c r="E19" s="290" t="s">
        <v>210</v>
      </c>
      <c r="F19" s="291"/>
      <c r="G19" s="292"/>
      <c r="H19" s="290" t="s">
        <v>209</v>
      </c>
      <c r="I19" s="291"/>
      <c r="J19" s="292"/>
      <c r="K19" s="290" t="s">
        <v>210</v>
      </c>
      <c r="L19" s="291"/>
      <c r="M19" s="292"/>
      <c r="N19" s="290" t="s">
        <v>209</v>
      </c>
      <c r="O19" s="291"/>
      <c r="P19" s="292"/>
      <c r="Q19" s="290" t="s">
        <v>210</v>
      </c>
      <c r="R19" s="291"/>
      <c r="S19" s="292"/>
      <c r="T19" s="293" t="s">
        <v>209</v>
      </c>
      <c r="U19" s="293"/>
      <c r="V19" s="293"/>
      <c r="W19" s="293" t="s">
        <v>209</v>
      </c>
      <c r="X19" s="293"/>
      <c r="Y19" s="293"/>
      <c r="Z19" s="293" t="s">
        <v>209</v>
      </c>
      <c r="AA19" s="293"/>
      <c r="AB19" s="293"/>
      <c r="AC19" s="293" t="s">
        <v>209</v>
      </c>
      <c r="AD19" s="293"/>
      <c r="AE19" s="293"/>
      <c r="AF19" s="293" t="s">
        <v>209</v>
      </c>
      <c r="AG19" s="293"/>
      <c r="AH19" s="293" t="s">
        <v>209</v>
      </c>
      <c r="AI19" s="293"/>
      <c r="AJ19" s="293" t="s">
        <v>209</v>
      </c>
      <c r="AK19" s="293"/>
      <c r="AL19" s="293"/>
      <c r="AM19" s="293" t="s">
        <v>209</v>
      </c>
      <c r="AN19" s="293"/>
      <c r="AO19" s="293" t="s">
        <v>209</v>
      </c>
      <c r="AP19" s="293"/>
      <c r="AQ19" s="293" t="s">
        <v>209</v>
      </c>
      <c r="AR19" s="293"/>
      <c r="AS19" s="293"/>
      <c r="AT19" s="293"/>
      <c r="AU19" s="293" t="s">
        <v>209</v>
      </c>
      <c r="AV19" s="293"/>
      <c r="AW19" s="293" t="s">
        <v>209</v>
      </c>
      <c r="AX19" s="293"/>
      <c r="AY19" s="293" t="s">
        <v>209</v>
      </c>
      <c r="AZ19" s="293"/>
      <c r="BA19" s="293"/>
      <c r="BB19" s="293" t="s">
        <v>209</v>
      </c>
      <c r="BC19" s="293"/>
      <c r="BD19" s="293"/>
      <c r="BE19" s="293" t="s">
        <v>209</v>
      </c>
      <c r="BF19" s="293"/>
      <c r="BG19" s="293"/>
      <c r="BH19" s="293" t="s">
        <v>209</v>
      </c>
      <c r="BI19" s="293"/>
      <c r="BJ19" s="295"/>
      <c r="BK19" s="28"/>
      <c r="BL19" s="28"/>
      <c r="BM19" s="28"/>
      <c r="BN19" s="28"/>
      <c r="BO19" s="29"/>
      <c r="BP19" s="29"/>
      <c r="BQ19" s="29"/>
    </row>
    <row r="20" spans="1:69" ht="15" customHeight="1" x14ac:dyDescent="0.25">
      <c r="A20" s="94" t="s">
        <v>179</v>
      </c>
      <c r="B20" s="285">
        <f>H20+N20</f>
        <v>39</v>
      </c>
      <c r="C20" s="286"/>
      <c r="D20" s="287"/>
      <c r="E20" s="285">
        <f>K20+Q20</f>
        <v>1404</v>
      </c>
      <c r="F20" s="286"/>
      <c r="G20" s="287"/>
      <c r="H20" s="285">
        <v>17</v>
      </c>
      <c r="I20" s="286"/>
      <c r="J20" s="287"/>
      <c r="K20" s="285">
        <f>H20*36</f>
        <v>612</v>
      </c>
      <c r="L20" s="286"/>
      <c r="M20" s="287"/>
      <c r="N20" s="285">
        <v>22</v>
      </c>
      <c r="O20" s="286"/>
      <c r="P20" s="287"/>
      <c r="Q20" s="285">
        <f>N20*36</f>
        <v>792</v>
      </c>
      <c r="R20" s="286"/>
      <c r="S20" s="287"/>
      <c r="T20" s="271">
        <f>W20+Z20</f>
        <v>2</v>
      </c>
      <c r="U20" s="271"/>
      <c r="V20" s="271"/>
      <c r="W20" s="271"/>
      <c r="X20" s="271"/>
      <c r="Y20" s="271"/>
      <c r="Z20" s="271">
        <v>2</v>
      </c>
      <c r="AA20" s="271"/>
      <c r="AB20" s="271"/>
      <c r="AC20" s="271">
        <f>AF20+AH20</f>
        <v>0</v>
      </c>
      <c r="AD20" s="271"/>
      <c r="AE20" s="271"/>
      <c r="AF20" s="271"/>
      <c r="AG20" s="271"/>
      <c r="AH20" s="271"/>
      <c r="AI20" s="271"/>
      <c r="AJ20" s="271">
        <f>AM20+AO20</f>
        <v>0</v>
      </c>
      <c r="AK20" s="271"/>
      <c r="AL20" s="271"/>
      <c r="AM20" s="271"/>
      <c r="AN20" s="271"/>
      <c r="AO20" s="271"/>
      <c r="AP20" s="271"/>
      <c r="AQ20" s="271">
        <f>AU20+AW20</f>
        <v>0</v>
      </c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>
        <v>11</v>
      </c>
      <c r="BF20" s="271"/>
      <c r="BG20" s="271"/>
      <c r="BH20" s="271">
        <f>B20+T20+AC20+AJ20+BE20</f>
        <v>52</v>
      </c>
      <c r="BI20" s="271"/>
      <c r="BJ20" s="296"/>
      <c r="BK20" s="29"/>
      <c r="BL20" s="29"/>
      <c r="BM20" s="29"/>
      <c r="BN20" s="29"/>
      <c r="BO20" s="29"/>
      <c r="BP20" s="29"/>
      <c r="BQ20" s="29"/>
    </row>
    <row r="21" spans="1:69" ht="15" customHeight="1" x14ac:dyDescent="0.25">
      <c r="A21" s="94" t="s">
        <v>182</v>
      </c>
      <c r="B21" s="285">
        <f>H21+N21</f>
        <v>29</v>
      </c>
      <c r="C21" s="286"/>
      <c r="D21" s="287"/>
      <c r="E21" s="285">
        <f>K21+Q21</f>
        <v>870</v>
      </c>
      <c r="F21" s="286"/>
      <c r="G21" s="287"/>
      <c r="H21" s="285">
        <v>13</v>
      </c>
      <c r="I21" s="286"/>
      <c r="J21" s="287"/>
      <c r="K21" s="285">
        <f>H21*30</f>
        <v>390</v>
      </c>
      <c r="L21" s="286"/>
      <c r="M21" s="287"/>
      <c r="N21" s="285">
        <v>16</v>
      </c>
      <c r="O21" s="286"/>
      <c r="P21" s="287"/>
      <c r="Q21" s="285">
        <f>N21*30</f>
        <v>480</v>
      </c>
      <c r="R21" s="286"/>
      <c r="S21" s="287"/>
      <c r="T21" s="271">
        <f>W21+Z21</f>
        <v>2</v>
      </c>
      <c r="U21" s="271"/>
      <c r="V21" s="271"/>
      <c r="W21" s="271">
        <v>1</v>
      </c>
      <c r="X21" s="271"/>
      <c r="Y21" s="271"/>
      <c r="Z21" s="271">
        <v>1</v>
      </c>
      <c r="AA21" s="271"/>
      <c r="AB21" s="271"/>
      <c r="AC21" s="271">
        <f>AF21+AH21</f>
        <v>3</v>
      </c>
      <c r="AD21" s="271"/>
      <c r="AE21" s="271"/>
      <c r="AF21" s="271">
        <v>1</v>
      </c>
      <c r="AG21" s="271"/>
      <c r="AH21" s="271">
        <v>2</v>
      </c>
      <c r="AI21" s="271"/>
      <c r="AJ21" s="271">
        <f>AM21+AO21</f>
        <v>7</v>
      </c>
      <c r="AK21" s="271"/>
      <c r="AL21" s="271"/>
      <c r="AM21" s="271">
        <v>2</v>
      </c>
      <c r="AN21" s="271"/>
      <c r="AO21" s="271">
        <v>5</v>
      </c>
      <c r="AP21" s="271"/>
      <c r="AQ21" s="271">
        <f>AU21+AW21</f>
        <v>0</v>
      </c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>
        <v>11</v>
      </c>
      <c r="BF21" s="271"/>
      <c r="BG21" s="271"/>
      <c r="BH21" s="271">
        <f>B21+T21+AC21+AJ21+BE21</f>
        <v>52</v>
      </c>
      <c r="BI21" s="271"/>
      <c r="BJ21" s="296"/>
      <c r="BK21" s="29"/>
      <c r="BL21" s="29"/>
      <c r="BM21" s="29"/>
      <c r="BN21" s="29"/>
      <c r="BO21" s="29"/>
      <c r="BP21" s="29"/>
      <c r="BQ21" s="29"/>
    </row>
    <row r="22" spans="1:69" ht="15" customHeight="1" x14ac:dyDescent="0.25">
      <c r="A22" s="95" t="s">
        <v>260</v>
      </c>
      <c r="B22" s="278">
        <f>H22+N22</f>
        <v>25</v>
      </c>
      <c r="C22" s="297"/>
      <c r="D22" s="279"/>
      <c r="E22" s="278">
        <f>K22+Q22</f>
        <v>750</v>
      </c>
      <c r="F22" s="297"/>
      <c r="G22" s="279"/>
      <c r="H22" s="278">
        <v>15</v>
      </c>
      <c r="I22" s="297"/>
      <c r="J22" s="279"/>
      <c r="K22" s="285">
        <f>H22*30</f>
        <v>450</v>
      </c>
      <c r="L22" s="286"/>
      <c r="M22" s="287"/>
      <c r="N22" s="278">
        <v>10</v>
      </c>
      <c r="O22" s="297"/>
      <c r="P22" s="279"/>
      <c r="Q22" s="285">
        <f>N22*30</f>
        <v>300</v>
      </c>
      <c r="R22" s="286"/>
      <c r="S22" s="287"/>
      <c r="T22" s="298">
        <f>W22+Z22</f>
        <v>2</v>
      </c>
      <c r="U22" s="298"/>
      <c r="V22" s="298"/>
      <c r="W22" s="298">
        <v>1</v>
      </c>
      <c r="X22" s="298"/>
      <c r="Y22" s="298"/>
      <c r="Z22" s="298">
        <v>1</v>
      </c>
      <c r="AA22" s="298"/>
      <c r="AB22" s="298"/>
      <c r="AC22" s="298">
        <f>AF22+AH22</f>
        <v>2</v>
      </c>
      <c r="AD22" s="298"/>
      <c r="AE22" s="298"/>
      <c r="AF22" s="298">
        <v>1</v>
      </c>
      <c r="AG22" s="298"/>
      <c r="AH22" s="298">
        <v>1</v>
      </c>
      <c r="AI22" s="298"/>
      <c r="AJ22" s="271">
        <f>AM22+AO22</f>
        <v>2</v>
      </c>
      <c r="AK22" s="271"/>
      <c r="AL22" s="271"/>
      <c r="AM22" s="278">
        <v>2</v>
      </c>
      <c r="AN22" s="279"/>
      <c r="AO22" s="278"/>
      <c r="AP22" s="279"/>
      <c r="AQ22" s="271">
        <f>AU22+AW22</f>
        <v>4</v>
      </c>
      <c r="AR22" s="271"/>
      <c r="AS22" s="271"/>
      <c r="AT22" s="271"/>
      <c r="AU22" s="278"/>
      <c r="AV22" s="279"/>
      <c r="AW22" s="278">
        <v>4</v>
      </c>
      <c r="AX22" s="279"/>
      <c r="AY22" s="278">
        <v>4</v>
      </c>
      <c r="AZ22" s="297"/>
      <c r="BA22" s="279"/>
      <c r="BB22" s="278">
        <v>2</v>
      </c>
      <c r="BC22" s="297"/>
      <c r="BD22" s="279"/>
      <c r="BE22" s="278">
        <v>2</v>
      </c>
      <c r="BF22" s="297"/>
      <c r="BG22" s="279"/>
      <c r="BH22" s="278">
        <f>B22+T22+AC22+AJ22+AQ22+AY22+BB22+BE22</f>
        <v>43</v>
      </c>
      <c r="BI22" s="297"/>
      <c r="BJ22" s="300"/>
      <c r="BK22" s="29"/>
      <c r="BL22" s="29"/>
      <c r="BM22" s="29"/>
      <c r="BN22" s="29"/>
      <c r="BO22" s="29"/>
      <c r="BP22" s="29"/>
      <c r="BQ22" s="29"/>
    </row>
    <row r="23" spans="1:69" s="31" customFormat="1" ht="15" customHeight="1" x14ac:dyDescent="0.15">
      <c r="A23" s="30" t="s">
        <v>105</v>
      </c>
      <c r="B23" s="299">
        <f>SUM(B20:D22)</f>
        <v>93</v>
      </c>
      <c r="C23" s="299"/>
      <c r="D23" s="299"/>
      <c r="E23" s="299">
        <f>SUM(E20:G22)</f>
        <v>3024</v>
      </c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>
        <f>SUM(T20:V22)</f>
        <v>6</v>
      </c>
      <c r="U23" s="299"/>
      <c r="V23" s="299"/>
      <c r="W23" s="299"/>
      <c r="X23" s="299"/>
      <c r="Y23" s="299"/>
      <c r="Z23" s="299"/>
      <c r="AA23" s="299"/>
      <c r="AB23" s="299"/>
      <c r="AC23" s="299">
        <f>SUM(AC20:AE22)</f>
        <v>5</v>
      </c>
      <c r="AD23" s="299"/>
      <c r="AE23" s="299"/>
      <c r="AF23" s="299"/>
      <c r="AG23" s="299"/>
      <c r="AH23" s="299"/>
      <c r="AI23" s="299"/>
      <c r="AJ23" s="299">
        <f>SUM(AJ20:AL22)</f>
        <v>9</v>
      </c>
      <c r="AK23" s="299"/>
      <c r="AL23" s="299"/>
      <c r="AM23" s="299"/>
      <c r="AN23" s="299"/>
      <c r="AO23" s="299"/>
      <c r="AP23" s="299"/>
      <c r="AQ23" s="299">
        <f>SUM(AQ20:AT22)</f>
        <v>4</v>
      </c>
      <c r="AR23" s="299"/>
      <c r="AS23" s="299"/>
      <c r="AT23" s="299"/>
      <c r="AU23" s="299"/>
      <c r="AV23" s="299"/>
      <c r="AW23" s="299"/>
      <c r="AX23" s="299"/>
      <c r="AY23" s="299">
        <f>SUM(AY20:BA22)</f>
        <v>4</v>
      </c>
      <c r="AZ23" s="299"/>
      <c r="BA23" s="299"/>
      <c r="BB23" s="299">
        <f>SUM(BB20:BD22)</f>
        <v>2</v>
      </c>
      <c r="BC23" s="299"/>
      <c r="BD23" s="299"/>
      <c r="BE23" s="299">
        <f>SUM(BE20:BG22)</f>
        <v>24</v>
      </c>
      <c r="BF23" s="299"/>
      <c r="BG23" s="299"/>
      <c r="BH23" s="299">
        <f>SUM(BH20:BJ22)</f>
        <v>147</v>
      </c>
      <c r="BI23" s="299"/>
      <c r="BJ23" s="299"/>
    </row>
  </sheetData>
  <sheetProtection selectLockedCells="1" selectUnlockedCells="1"/>
  <mergeCells count="166">
    <mergeCell ref="BH23:BJ23"/>
    <mergeCell ref="AM23:AP23"/>
    <mergeCell ref="AQ23:AT23"/>
    <mergeCell ref="AU23:AX23"/>
    <mergeCell ref="AY23:BA23"/>
    <mergeCell ref="BB23:BD23"/>
    <mergeCell ref="BE23:BG23"/>
    <mergeCell ref="BE22:BG22"/>
    <mergeCell ref="BH22:BJ22"/>
    <mergeCell ref="AQ22:AT22"/>
    <mergeCell ref="AU22:AV22"/>
    <mergeCell ref="AW22:AX22"/>
    <mergeCell ref="AY22:BA22"/>
    <mergeCell ref="BB22:BD22"/>
    <mergeCell ref="B23:D23"/>
    <mergeCell ref="E23:G23"/>
    <mergeCell ref="H23:S23"/>
    <mergeCell ref="T23:V23"/>
    <mergeCell ref="W23:AB23"/>
    <mergeCell ref="AC23:AE23"/>
    <mergeCell ref="AF23:AI23"/>
    <mergeCell ref="AJ23:AL23"/>
    <mergeCell ref="AO22:AP22"/>
    <mergeCell ref="Z22:AB22"/>
    <mergeCell ref="AC22:AE22"/>
    <mergeCell ref="AF22:AG22"/>
    <mergeCell ref="AH22:AI22"/>
    <mergeCell ref="AJ22:AL22"/>
    <mergeCell ref="AM22:AN22"/>
    <mergeCell ref="BE21:BG21"/>
    <mergeCell ref="BH21:BJ21"/>
    <mergeCell ref="B22:D22"/>
    <mergeCell ref="E22:G22"/>
    <mergeCell ref="H22:J22"/>
    <mergeCell ref="K22:M22"/>
    <mergeCell ref="N22:P22"/>
    <mergeCell ref="Q22:S22"/>
    <mergeCell ref="T22:V22"/>
    <mergeCell ref="W22:Y22"/>
    <mergeCell ref="AO21:AP21"/>
    <mergeCell ref="AQ21:AT21"/>
    <mergeCell ref="AU21:AV21"/>
    <mergeCell ref="AW21:AX21"/>
    <mergeCell ref="AY21:BA21"/>
    <mergeCell ref="BB21:BD21"/>
    <mergeCell ref="Z21:AB21"/>
    <mergeCell ref="AC21:AE21"/>
    <mergeCell ref="AF21:AG21"/>
    <mergeCell ref="AH21:AI21"/>
    <mergeCell ref="AJ21:AL21"/>
    <mergeCell ref="AM21:AN21"/>
    <mergeCell ref="B21:D21"/>
    <mergeCell ref="E21:G21"/>
    <mergeCell ref="H21:J21"/>
    <mergeCell ref="K21:M21"/>
    <mergeCell ref="N21:P21"/>
    <mergeCell ref="Q21:S21"/>
    <mergeCell ref="T21:V21"/>
    <mergeCell ref="W21:Y21"/>
    <mergeCell ref="AO20:AP20"/>
    <mergeCell ref="BE19:BG19"/>
    <mergeCell ref="BH19:BJ19"/>
    <mergeCell ref="AQ19:AT19"/>
    <mergeCell ref="AU19:AV19"/>
    <mergeCell ref="AW19:AX19"/>
    <mergeCell ref="AY19:BA19"/>
    <mergeCell ref="BB19:BD19"/>
    <mergeCell ref="BE20:BG20"/>
    <mergeCell ref="BH20:BJ20"/>
    <mergeCell ref="AQ20:AT20"/>
    <mergeCell ref="AU20:AV20"/>
    <mergeCell ref="AW20:AX20"/>
    <mergeCell ref="AY20:BA20"/>
    <mergeCell ref="BB20:BD20"/>
    <mergeCell ref="Z20:AB20"/>
    <mergeCell ref="AC20:AE20"/>
    <mergeCell ref="AF20:AG20"/>
    <mergeCell ref="B20:D20"/>
    <mergeCell ref="E20:G20"/>
    <mergeCell ref="H20:J20"/>
    <mergeCell ref="K20:M20"/>
    <mergeCell ref="N20:P20"/>
    <mergeCell ref="Q20:S20"/>
    <mergeCell ref="T20:V20"/>
    <mergeCell ref="W20:Y20"/>
    <mergeCell ref="AO19:AP19"/>
    <mergeCell ref="Z19:AB19"/>
    <mergeCell ref="AC19:AE19"/>
    <mergeCell ref="AF19:AG19"/>
    <mergeCell ref="AH19:AI19"/>
    <mergeCell ref="AJ19:AL19"/>
    <mergeCell ref="AM19:AN19"/>
    <mergeCell ref="AH20:AI20"/>
    <mergeCell ref="AJ20:AL20"/>
    <mergeCell ref="AM20:AN20"/>
    <mergeCell ref="BE16:BG18"/>
    <mergeCell ref="BH16:BJ18"/>
    <mergeCell ref="AC17:AI17"/>
    <mergeCell ref="AJ17:AP17"/>
    <mergeCell ref="AQ17:AX17"/>
    <mergeCell ref="AY17:BA18"/>
    <mergeCell ref="BB17:BD18"/>
    <mergeCell ref="AM18:AN18"/>
    <mergeCell ref="AO18:AP18"/>
    <mergeCell ref="AQ18:AT18"/>
    <mergeCell ref="AU18:AV18"/>
    <mergeCell ref="AW18:AX18"/>
    <mergeCell ref="AC18:AE18"/>
    <mergeCell ref="AF18:AG18"/>
    <mergeCell ref="AH18:AI18"/>
    <mergeCell ref="AJ18:AL18"/>
    <mergeCell ref="A15:BB15"/>
    <mergeCell ref="A16:A19"/>
    <mergeCell ref="B16:S17"/>
    <mergeCell ref="T16:AB17"/>
    <mergeCell ref="AC16:AX16"/>
    <mergeCell ref="AY16:BD16"/>
    <mergeCell ref="B18:G18"/>
    <mergeCell ref="H18:M18"/>
    <mergeCell ref="N18:S18"/>
    <mergeCell ref="T18:V18"/>
    <mergeCell ref="B19:D19"/>
    <mergeCell ref="E19:G19"/>
    <mergeCell ref="H19:J19"/>
    <mergeCell ref="K19:M19"/>
    <mergeCell ref="N19:P19"/>
    <mergeCell ref="Q19:S19"/>
    <mergeCell ref="T19:V19"/>
    <mergeCell ref="W19:Y19"/>
    <mergeCell ref="W18:Y18"/>
    <mergeCell ref="Z18:AB18"/>
    <mergeCell ref="H11:Q11"/>
    <mergeCell ref="Z11:AP11"/>
    <mergeCell ref="AT11:BG11"/>
    <mergeCell ref="H13:Q13"/>
    <mergeCell ref="Z13:AP13"/>
    <mergeCell ref="AT13:BC13"/>
    <mergeCell ref="AX2:AX3"/>
    <mergeCell ref="AY2:BB2"/>
    <mergeCell ref="AS4:AT4"/>
    <mergeCell ref="AS5:AT5"/>
    <mergeCell ref="AS6:AT6"/>
    <mergeCell ref="Z9:AF9"/>
    <mergeCell ref="AT9:BM9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9:F9"/>
    <mergeCell ref="H9:W9"/>
    <mergeCell ref="AB2:AE2"/>
    <mergeCell ref="A1:Q1"/>
    <mergeCell ref="A2:A4"/>
    <mergeCell ref="B2:E2"/>
    <mergeCell ref="F2:F3"/>
    <mergeCell ref="G2:I2"/>
    <mergeCell ref="J2:J3"/>
    <mergeCell ref="K2:M2"/>
    <mergeCell ref="O2:R2"/>
  </mergeCells>
  <printOptions horizontalCentered="1"/>
  <pageMargins left="0.55118110236220474" right="0.74803149606299213" top="0.78740157480314965" bottom="0.19685039370078741" header="0" footer="0"/>
  <pageSetup paperSize="9" scale="7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8"/>
  <sheetViews>
    <sheetView tabSelected="1" zoomScaleNormal="100" zoomScaleSheetLayoutView="100" workbookViewId="0">
      <pane xSplit="7" ySplit="7" topLeftCell="H8" activePane="bottomRight" state="frozen"/>
      <selection pane="topRight" activeCell="F1" sqref="F1"/>
      <selection pane="bottomLeft" activeCell="A9" sqref="A9"/>
      <selection pane="bottomRight" activeCell="B25" sqref="B25"/>
    </sheetView>
  </sheetViews>
  <sheetFormatPr defaultRowHeight="15" x14ac:dyDescent="0.25"/>
  <cols>
    <col min="1" max="1" width="11.42578125" style="1" customWidth="1"/>
    <col min="2" max="2" width="64.28515625" style="1" customWidth="1"/>
    <col min="3" max="4" width="5.5703125" style="1" customWidth="1"/>
    <col min="5" max="7" width="5" style="1" customWidth="1"/>
    <col min="8" max="27" width="8.5703125" style="1" customWidth="1"/>
    <col min="28" max="16384" width="9.140625" style="1"/>
  </cols>
  <sheetData>
    <row r="1" spans="1:27" ht="41.25" customHeight="1" x14ac:dyDescent="0.25">
      <c r="A1" s="303" t="s">
        <v>0</v>
      </c>
      <c r="B1" s="305" t="s">
        <v>1</v>
      </c>
      <c r="C1" s="324" t="s">
        <v>279</v>
      </c>
      <c r="D1" s="325"/>
      <c r="E1" s="307" t="s">
        <v>2</v>
      </c>
      <c r="F1" s="308"/>
      <c r="G1" s="308"/>
      <c r="H1" s="309" t="s">
        <v>3</v>
      </c>
      <c r="I1" s="311" t="s">
        <v>4</v>
      </c>
      <c r="J1" s="311"/>
      <c r="K1" s="311"/>
      <c r="L1" s="311"/>
      <c r="M1" s="311"/>
      <c r="N1" s="311"/>
      <c r="O1" s="311"/>
      <c r="P1" s="305" t="s">
        <v>5</v>
      </c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5"/>
    </row>
    <row r="2" spans="1:27" ht="25.5" customHeight="1" x14ac:dyDescent="0.25">
      <c r="A2" s="304"/>
      <c r="B2" s="306"/>
      <c r="C2" s="326"/>
      <c r="D2" s="327"/>
      <c r="E2" s="336" t="s">
        <v>6</v>
      </c>
      <c r="F2" s="337" t="s">
        <v>7</v>
      </c>
      <c r="G2" s="337" t="s">
        <v>8</v>
      </c>
      <c r="H2" s="310"/>
      <c r="I2" s="318" t="s">
        <v>107</v>
      </c>
      <c r="J2" s="312" t="s">
        <v>224</v>
      </c>
      <c r="K2" s="313"/>
      <c r="L2" s="313"/>
      <c r="M2" s="313"/>
      <c r="N2" s="313"/>
      <c r="O2" s="314"/>
      <c r="P2" s="338" t="s">
        <v>9</v>
      </c>
      <c r="Q2" s="338"/>
      <c r="R2" s="338"/>
      <c r="S2" s="338"/>
      <c r="T2" s="339" t="s">
        <v>10</v>
      </c>
      <c r="U2" s="339"/>
      <c r="V2" s="339"/>
      <c r="W2" s="339"/>
      <c r="X2" s="339" t="s">
        <v>255</v>
      </c>
      <c r="Y2" s="339"/>
      <c r="Z2" s="339"/>
      <c r="AA2" s="340"/>
    </row>
    <row r="3" spans="1:27" ht="6" customHeight="1" x14ac:dyDescent="0.25">
      <c r="A3" s="304"/>
      <c r="B3" s="306"/>
      <c r="C3" s="328" t="s">
        <v>280</v>
      </c>
      <c r="D3" s="331" t="s">
        <v>281</v>
      </c>
      <c r="E3" s="336"/>
      <c r="F3" s="337"/>
      <c r="G3" s="337"/>
      <c r="H3" s="310"/>
      <c r="I3" s="318"/>
      <c r="J3" s="315"/>
      <c r="K3" s="316"/>
      <c r="L3" s="316"/>
      <c r="M3" s="316"/>
      <c r="N3" s="316"/>
      <c r="O3" s="317"/>
      <c r="P3" s="338" t="s">
        <v>13</v>
      </c>
      <c r="Q3" s="338"/>
      <c r="R3" s="338" t="s">
        <v>14</v>
      </c>
      <c r="S3" s="338"/>
      <c r="T3" s="312" t="s">
        <v>125</v>
      </c>
      <c r="U3" s="314"/>
      <c r="V3" s="312" t="s">
        <v>15</v>
      </c>
      <c r="W3" s="314"/>
      <c r="X3" s="312" t="s">
        <v>256</v>
      </c>
      <c r="Y3" s="314"/>
      <c r="Z3" s="312" t="s">
        <v>257</v>
      </c>
      <c r="AA3" s="341"/>
    </row>
    <row r="4" spans="1:27" ht="21" customHeight="1" x14ac:dyDescent="0.25">
      <c r="A4" s="304"/>
      <c r="B4" s="306"/>
      <c r="C4" s="329"/>
      <c r="D4" s="332"/>
      <c r="E4" s="336"/>
      <c r="F4" s="337"/>
      <c r="G4" s="337"/>
      <c r="H4" s="310"/>
      <c r="I4" s="318"/>
      <c r="J4" s="318" t="s">
        <v>16</v>
      </c>
      <c r="K4" s="306" t="s">
        <v>223</v>
      </c>
      <c r="L4" s="319"/>
      <c r="M4" s="319"/>
      <c r="N4" s="319"/>
      <c r="O4" s="320"/>
      <c r="P4" s="338"/>
      <c r="Q4" s="338"/>
      <c r="R4" s="338"/>
      <c r="S4" s="338"/>
      <c r="T4" s="315"/>
      <c r="U4" s="317"/>
      <c r="V4" s="315"/>
      <c r="W4" s="317"/>
      <c r="X4" s="315"/>
      <c r="Y4" s="317"/>
      <c r="Z4" s="315"/>
      <c r="AA4" s="342"/>
    </row>
    <row r="5" spans="1:27" ht="54" customHeight="1" x14ac:dyDescent="0.25">
      <c r="A5" s="304"/>
      <c r="B5" s="306"/>
      <c r="C5" s="329"/>
      <c r="D5" s="332"/>
      <c r="E5" s="336"/>
      <c r="F5" s="337"/>
      <c r="G5" s="337"/>
      <c r="H5" s="310"/>
      <c r="I5" s="318"/>
      <c r="J5" s="318"/>
      <c r="K5" s="318" t="s">
        <v>221</v>
      </c>
      <c r="L5" s="321" t="s">
        <v>222</v>
      </c>
      <c r="M5" s="318" t="s">
        <v>181</v>
      </c>
      <c r="N5" s="322" t="s">
        <v>11</v>
      </c>
      <c r="O5" s="301" t="s">
        <v>17</v>
      </c>
      <c r="P5" s="301" t="s">
        <v>233</v>
      </c>
      <c r="Q5" s="301" t="s">
        <v>234</v>
      </c>
      <c r="R5" s="301" t="s">
        <v>233</v>
      </c>
      <c r="S5" s="301" t="s">
        <v>234</v>
      </c>
      <c r="T5" s="301" t="s">
        <v>233</v>
      </c>
      <c r="U5" s="301" t="s">
        <v>234</v>
      </c>
      <c r="V5" s="301" t="s">
        <v>233</v>
      </c>
      <c r="W5" s="301" t="s">
        <v>234</v>
      </c>
      <c r="X5" s="301" t="s">
        <v>233</v>
      </c>
      <c r="Y5" s="301" t="s">
        <v>234</v>
      </c>
      <c r="Z5" s="301" t="s">
        <v>233</v>
      </c>
      <c r="AA5" s="343" t="s">
        <v>234</v>
      </c>
    </row>
    <row r="6" spans="1:27" ht="23.25" customHeight="1" x14ac:dyDescent="0.25">
      <c r="A6" s="304"/>
      <c r="B6" s="306"/>
      <c r="C6" s="330"/>
      <c r="D6" s="333"/>
      <c r="E6" s="336"/>
      <c r="F6" s="337"/>
      <c r="G6" s="337"/>
      <c r="H6" s="310"/>
      <c r="I6" s="318"/>
      <c r="J6" s="318"/>
      <c r="K6" s="318"/>
      <c r="L6" s="321"/>
      <c r="M6" s="318"/>
      <c r="N6" s="323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44"/>
    </row>
    <row r="7" spans="1:27" x14ac:dyDescent="0.25">
      <c r="A7" s="198">
        <v>1</v>
      </c>
      <c r="B7" s="130">
        <v>2</v>
      </c>
      <c r="C7" s="198">
        <v>3</v>
      </c>
      <c r="D7" s="160">
        <v>4</v>
      </c>
      <c r="E7" s="69">
        <v>5</v>
      </c>
      <c r="F7" s="197">
        <v>6</v>
      </c>
      <c r="G7" s="197">
        <v>7</v>
      </c>
      <c r="H7" s="197">
        <v>8</v>
      </c>
      <c r="I7" s="197">
        <v>9</v>
      </c>
      <c r="J7" s="197">
        <v>10</v>
      </c>
      <c r="K7" s="197">
        <v>11</v>
      </c>
      <c r="L7" s="197">
        <v>12</v>
      </c>
      <c r="M7" s="197">
        <v>13</v>
      </c>
      <c r="N7" s="197">
        <v>14</v>
      </c>
      <c r="O7" s="197">
        <v>15</v>
      </c>
      <c r="P7" s="197">
        <v>16</v>
      </c>
      <c r="Q7" s="197">
        <v>17</v>
      </c>
      <c r="R7" s="197">
        <v>18</v>
      </c>
      <c r="S7" s="197">
        <v>19</v>
      </c>
      <c r="T7" s="197">
        <v>20</v>
      </c>
      <c r="U7" s="197">
        <v>21</v>
      </c>
      <c r="V7" s="197">
        <v>22</v>
      </c>
      <c r="W7" s="197">
        <v>23</v>
      </c>
      <c r="X7" s="197">
        <v>24</v>
      </c>
      <c r="Y7" s="197">
        <v>25</v>
      </c>
      <c r="Z7" s="197">
        <v>26</v>
      </c>
      <c r="AA7" s="160">
        <v>27</v>
      </c>
    </row>
    <row r="8" spans="1:27" x14ac:dyDescent="0.25">
      <c r="A8" s="73"/>
      <c r="B8" s="131" t="s">
        <v>259</v>
      </c>
      <c r="C8" s="73"/>
      <c r="D8" s="161"/>
      <c r="E8" s="149"/>
      <c r="F8" s="74"/>
      <c r="G8" s="74"/>
      <c r="H8" s="75">
        <f>H10+H33</f>
        <v>4768</v>
      </c>
      <c r="I8" s="75">
        <f t="shared" ref="I8:AA8" si="0">I10+I33</f>
        <v>472</v>
      </c>
      <c r="J8" s="75">
        <f t="shared" si="0"/>
        <v>4152</v>
      </c>
      <c r="K8" s="75">
        <f t="shared" si="0"/>
        <v>1048</v>
      </c>
      <c r="L8" s="75">
        <f t="shared" si="0"/>
        <v>2610</v>
      </c>
      <c r="M8" s="75">
        <f t="shared" si="0"/>
        <v>196</v>
      </c>
      <c r="N8" s="75">
        <f t="shared" si="0"/>
        <v>106</v>
      </c>
      <c r="O8" s="75">
        <f t="shared" si="0"/>
        <v>8</v>
      </c>
      <c r="P8" s="75">
        <f t="shared" si="0"/>
        <v>684</v>
      </c>
      <c r="Q8" s="75">
        <f t="shared" si="0"/>
        <v>0</v>
      </c>
      <c r="R8" s="75">
        <f t="shared" si="0"/>
        <v>864</v>
      </c>
      <c r="S8" s="75">
        <f t="shared" si="0"/>
        <v>0</v>
      </c>
      <c r="T8" s="75">
        <f t="shared" si="0"/>
        <v>546</v>
      </c>
      <c r="U8" s="75">
        <f t="shared" si="0"/>
        <v>0</v>
      </c>
      <c r="V8" s="75">
        <f t="shared" si="0"/>
        <v>754</v>
      </c>
      <c r="W8" s="75">
        <f t="shared" si="0"/>
        <v>0</v>
      </c>
      <c r="X8" s="75">
        <f t="shared" si="0"/>
        <v>594</v>
      </c>
      <c r="Y8" s="75">
        <f t="shared" si="0"/>
        <v>0</v>
      </c>
      <c r="Z8" s="75">
        <f t="shared" si="0"/>
        <v>566</v>
      </c>
      <c r="AA8" s="199">
        <f t="shared" si="0"/>
        <v>0</v>
      </c>
    </row>
    <row r="9" spans="1:27" x14ac:dyDescent="0.25">
      <c r="A9" s="72"/>
      <c r="B9" s="132" t="s">
        <v>258</v>
      </c>
      <c r="C9" s="72"/>
      <c r="D9" s="162"/>
      <c r="E9" s="150"/>
      <c r="F9" s="34"/>
      <c r="G9" s="34"/>
      <c r="H9" s="36">
        <f>H11+H34</f>
        <v>4464</v>
      </c>
      <c r="I9" s="36">
        <f t="shared" ref="I9:AA9" si="1">I11+I34</f>
        <v>456</v>
      </c>
      <c r="J9" s="36">
        <f t="shared" si="1"/>
        <v>3864</v>
      </c>
      <c r="K9" s="36">
        <f t="shared" si="1"/>
        <v>944</v>
      </c>
      <c r="L9" s="36">
        <f t="shared" si="1"/>
        <v>2442</v>
      </c>
      <c r="M9" s="36">
        <f t="shared" si="1"/>
        <v>180</v>
      </c>
      <c r="N9" s="36">
        <f t="shared" si="1"/>
        <v>106</v>
      </c>
      <c r="O9" s="36">
        <f t="shared" si="1"/>
        <v>8</v>
      </c>
      <c r="P9" s="36">
        <f t="shared" si="1"/>
        <v>612</v>
      </c>
      <c r="Q9" s="36">
        <f t="shared" si="1"/>
        <v>0</v>
      </c>
      <c r="R9" s="36">
        <f t="shared" si="1"/>
        <v>792</v>
      </c>
      <c r="S9" s="36">
        <f t="shared" si="1"/>
        <v>0</v>
      </c>
      <c r="T9" s="36">
        <f t="shared" si="1"/>
        <v>546</v>
      </c>
      <c r="U9" s="36">
        <f t="shared" si="1"/>
        <v>0</v>
      </c>
      <c r="V9" s="36">
        <f t="shared" si="1"/>
        <v>754</v>
      </c>
      <c r="W9" s="36">
        <f t="shared" si="1"/>
        <v>0</v>
      </c>
      <c r="X9" s="36">
        <f t="shared" si="1"/>
        <v>594</v>
      </c>
      <c r="Y9" s="36">
        <f t="shared" si="1"/>
        <v>0</v>
      </c>
      <c r="Z9" s="36">
        <f t="shared" si="1"/>
        <v>566</v>
      </c>
      <c r="AA9" s="200">
        <f t="shared" si="1"/>
        <v>0</v>
      </c>
    </row>
    <row r="10" spans="1:27" x14ac:dyDescent="0.25">
      <c r="A10" s="76"/>
      <c r="B10" s="133" t="s">
        <v>244</v>
      </c>
      <c r="C10" s="163"/>
      <c r="D10" s="164"/>
      <c r="E10" s="151"/>
      <c r="F10" s="77"/>
      <c r="G10" s="77"/>
      <c r="H10" s="78">
        <f>H11+H28</f>
        <v>1656</v>
      </c>
      <c r="I10" s="78">
        <f t="shared" ref="I10:AA10" si="2">I11+I28</f>
        <v>108</v>
      </c>
      <c r="J10" s="78">
        <f t="shared" si="2"/>
        <v>1548</v>
      </c>
      <c r="K10" s="78">
        <f t="shared" si="2"/>
        <v>496</v>
      </c>
      <c r="L10" s="78">
        <f t="shared" si="2"/>
        <v>896</v>
      </c>
      <c r="M10" s="78">
        <f t="shared" si="2"/>
        <v>44</v>
      </c>
      <c r="N10" s="78">
        <f t="shared" si="2"/>
        <v>0</v>
      </c>
      <c r="O10" s="78">
        <f t="shared" si="2"/>
        <v>0</v>
      </c>
      <c r="P10" s="78">
        <f t="shared" si="2"/>
        <v>684</v>
      </c>
      <c r="Q10" s="78">
        <f t="shared" si="2"/>
        <v>0</v>
      </c>
      <c r="R10" s="78">
        <f t="shared" si="2"/>
        <v>864</v>
      </c>
      <c r="S10" s="78">
        <f t="shared" si="2"/>
        <v>0</v>
      </c>
      <c r="T10" s="78">
        <f t="shared" si="2"/>
        <v>0</v>
      </c>
      <c r="U10" s="78">
        <f t="shared" si="2"/>
        <v>0</v>
      </c>
      <c r="V10" s="78">
        <f t="shared" si="2"/>
        <v>0</v>
      </c>
      <c r="W10" s="78">
        <f t="shared" si="2"/>
        <v>0</v>
      </c>
      <c r="X10" s="78">
        <f t="shared" si="2"/>
        <v>0</v>
      </c>
      <c r="Y10" s="78">
        <f t="shared" si="2"/>
        <v>0</v>
      </c>
      <c r="Z10" s="78">
        <f t="shared" si="2"/>
        <v>0</v>
      </c>
      <c r="AA10" s="201">
        <f t="shared" si="2"/>
        <v>0</v>
      </c>
    </row>
    <row r="11" spans="1:27" x14ac:dyDescent="0.25">
      <c r="A11" s="39" t="s">
        <v>245</v>
      </c>
      <c r="B11" s="134" t="s">
        <v>246</v>
      </c>
      <c r="C11" s="165"/>
      <c r="D11" s="166"/>
      <c r="E11" s="152"/>
      <c r="F11" s="70"/>
      <c r="G11" s="70"/>
      <c r="H11" s="71">
        <f>H12+H21+H25</f>
        <v>1512</v>
      </c>
      <c r="I11" s="71">
        <f t="shared" ref="I11:AA11" si="3">I12+I21+I25</f>
        <v>108</v>
      </c>
      <c r="J11" s="71">
        <f t="shared" si="3"/>
        <v>1404</v>
      </c>
      <c r="K11" s="71">
        <f t="shared" si="3"/>
        <v>432</v>
      </c>
      <c r="L11" s="71">
        <f t="shared" si="3"/>
        <v>824</v>
      </c>
      <c r="M11" s="71">
        <f t="shared" si="3"/>
        <v>36</v>
      </c>
      <c r="N11" s="71">
        <f t="shared" si="3"/>
        <v>0</v>
      </c>
      <c r="O11" s="71">
        <f t="shared" si="3"/>
        <v>0</v>
      </c>
      <c r="P11" s="71">
        <f t="shared" si="3"/>
        <v>612</v>
      </c>
      <c r="Q11" s="71">
        <f t="shared" si="3"/>
        <v>0</v>
      </c>
      <c r="R11" s="71">
        <f t="shared" si="3"/>
        <v>792</v>
      </c>
      <c r="S11" s="71">
        <f t="shared" si="3"/>
        <v>0</v>
      </c>
      <c r="T11" s="71">
        <f t="shared" si="3"/>
        <v>0</v>
      </c>
      <c r="U11" s="71">
        <f t="shared" si="3"/>
        <v>0</v>
      </c>
      <c r="V11" s="71">
        <f t="shared" si="3"/>
        <v>0</v>
      </c>
      <c r="W11" s="71">
        <f t="shared" si="3"/>
        <v>0</v>
      </c>
      <c r="X11" s="71">
        <f t="shared" si="3"/>
        <v>0</v>
      </c>
      <c r="Y11" s="71">
        <f t="shared" si="3"/>
        <v>0</v>
      </c>
      <c r="Z11" s="71">
        <f t="shared" si="3"/>
        <v>0</v>
      </c>
      <c r="AA11" s="202">
        <f t="shared" si="3"/>
        <v>0</v>
      </c>
    </row>
    <row r="12" spans="1:27" x14ac:dyDescent="0.25">
      <c r="A12" s="42"/>
      <c r="B12" s="135" t="s">
        <v>264</v>
      </c>
      <c r="C12" s="167"/>
      <c r="D12" s="168"/>
      <c r="E12" s="153"/>
      <c r="F12" s="86"/>
      <c r="G12" s="86"/>
      <c r="H12" s="87">
        <f>SUM(H13:H20)</f>
        <v>962</v>
      </c>
      <c r="I12" s="87">
        <f t="shared" ref="I12:O12" si="4">SUM(I13:I20)</f>
        <v>64</v>
      </c>
      <c r="J12" s="87">
        <f t="shared" si="4"/>
        <v>898</v>
      </c>
      <c r="K12" s="87">
        <f t="shared" si="4"/>
        <v>296</v>
      </c>
      <c r="L12" s="87">
        <f t="shared" si="4"/>
        <v>580</v>
      </c>
      <c r="M12" s="87">
        <f>SUM(M13:M20)</f>
        <v>22</v>
      </c>
      <c r="N12" s="87">
        <f t="shared" si="4"/>
        <v>0</v>
      </c>
      <c r="O12" s="87">
        <f t="shared" si="4"/>
        <v>0</v>
      </c>
      <c r="P12" s="87">
        <f>SUM(P13:P20)</f>
        <v>360</v>
      </c>
      <c r="Q12" s="87">
        <f>SUM(Q13:Q20)</f>
        <v>0</v>
      </c>
      <c r="R12" s="87">
        <f>SUM(R13:R20)</f>
        <v>538</v>
      </c>
      <c r="S12" s="87">
        <f>SUM(S13:S20)</f>
        <v>0</v>
      </c>
      <c r="T12" s="43"/>
      <c r="U12" s="87">
        <f t="shared" ref="U12:AA12" si="5">SUM(U13:U25)</f>
        <v>0</v>
      </c>
      <c r="V12" s="87">
        <f t="shared" si="5"/>
        <v>0</v>
      </c>
      <c r="W12" s="87">
        <f t="shared" si="5"/>
        <v>0</v>
      </c>
      <c r="X12" s="87">
        <f t="shared" si="5"/>
        <v>0</v>
      </c>
      <c r="Y12" s="87">
        <f t="shared" si="5"/>
        <v>0</v>
      </c>
      <c r="Z12" s="87">
        <f t="shared" si="5"/>
        <v>0</v>
      </c>
      <c r="AA12" s="203">
        <f t="shared" si="5"/>
        <v>0</v>
      </c>
    </row>
    <row r="13" spans="1:27" x14ac:dyDescent="0.25">
      <c r="A13" s="198" t="s">
        <v>112</v>
      </c>
      <c r="B13" s="136" t="s">
        <v>18</v>
      </c>
      <c r="C13" s="169"/>
      <c r="D13" s="170"/>
      <c r="E13" s="154"/>
      <c r="F13" s="66"/>
      <c r="G13" s="66">
        <v>2</v>
      </c>
      <c r="H13" s="67">
        <f>I13+J13</f>
        <v>106</v>
      </c>
      <c r="I13" s="197">
        <v>20</v>
      </c>
      <c r="J13" s="68">
        <f>K13+L13+M13</f>
        <v>86</v>
      </c>
      <c r="K13" s="197">
        <v>30</v>
      </c>
      <c r="L13" s="197">
        <v>52</v>
      </c>
      <c r="M13" s="197">
        <v>4</v>
      </c>
      <c r="N13" s="197"/>
      <c r="O13" s="197"/>
      <c r="P13" s="197">
        <v>42</v>
      </c>
      <c r="Q13" s="197"/>
      <c r="R13" s="197">
        <v>44</v>
      </c>
      <c r="S13" s="91" t="s">
        <v>265</v>
      </c>
      <c r="T13" s="197"/>
      <c r="U13" s="65"/>
      <c r="V13" s="65"/>
      <c r="W13" s="65"/>
      <c r="X13" s="65"/>
      <c r="Y13" s="65"/>
      <c r="Z13" s="65"/>
      <c r="AA13" s="204"/>
    </row>
    <row r="14" spans="1:27" x14ac:dyDescent="0.25">
      <c r="A14" s="198" t="s">
        <v>114</v>
      </c>
      <c r="B14" s="136" t="s">
        <v>19</v>
      </c>
      <c r="C14" s="169"/>
      <c r="D14" s="170"/>
      <c r="E14" s="154"/>
      <c r="F14" s="66"/>
      <c r="G14" s="66">
        <v>2</v>
      </c>
      <c r="H14" s="67">
        <f t="shared" ref="H14:H20" si="6">I14+J14</f>
        <v>130</v>
      </c>
      <c r="I14" s="197">
        <v>22</v>
      </c>
      <c r="J14" s="68">
        <f t="shared" ref="J14:J24" si="7">K14+L14+M14</f>
        <v>108</v>
      </c>
      <c r="K14" s="197">
        <v>44</v>
      </c>
      <c r="L14" s="197">
        <v>60</v>
      </c>
      <c r="M14" s="197">
        <v>4</v>
      </c>
      <c r="N14" s="197"/>
      <c r="O14" s="197"/>
      <c r="P14" s="197">
        <v>50</v>
      </c>
      <c r="Q14" s="197"/>
      <c r="R14" s="197">
        <v>58</v>
      </c>
      <c r="S14" s="91" t="s">
        <v>265</v>
      </c>
      <c r="T14" s="197"/>
      <c r="U14" s="65"/>
      <c r="V14" s="65"/>
      <c r="W14" s="65"/>
      <c r="X14" s="65"/>
      <c r="Y14" s="65"/>
      <c r="Z14" s="65"/>
      <c r="AA14" s="204"/>
    </row>
    <row r="15" spans="1:27" x14ac:dyDescent="0.25">
      <c r="A15" s="198" t="s">
        <v>115</v>
      </c>
      <c r="B15" s="136" t="s">
        <v>20</v>
      </c>
      <c r="C15" s="169"/>
      <c r="D15" s="170"/>
      <c r="E15" s="154">
        <v>2</v>
      </c>
      <c r="F15" s="66"/>
      <c r="G15" s="197"/>
      <c r="H15" s="67">
        <f>I15+J15</f>
        <v>128</v>
      </c>
      <c r="I15" s="197"/>
      <c r="J15" s="68">
        <f t="shared" si="7"/>
        <v>128</v>
      </c>
      <c r="K15" s="197">
        <v>28</v>
      </c>
      <c r="L15" s="197">
        <v>98</v>
      </c>
      <c r="M15" s="197">
        <v>2</v>
      </c>
      <c r="N15" s="197"/>
      <c r="O15" s="197"/>
      <c r="P15" s="197">
        <v>60</v>
      </c>
      <c r="Q15" s="197"/>
      <c r="R15" s="197">
        <v>68</v>
      </c>
      <c r="S15" s="197" t="s">
        <v>117</v>
      </c>
      <c r="T15" s="197"/>
      <c r="U15" s="65"/>
      <c r="V15" s="65"/>
      <c r="W15" s="65"/>
      <c r="X15" s="65"/>
      <c r="Y15" s="65"/>
      <c r="Z15" s="65"/>
      <c r="AA15" s="204"/>
    </row>
    <row r="16" spans="1:27" x14ac:dyDescent="0.25">
      <c r="A16" s="198" t="s">
        <v>116</v>
      </c>
      <c r="B16" s="136" t="s">
        <v>266</v>
      </c>
      <c r="C16" s="169"/>
      <c r="D16" s="170"/>
      <c r="E16" s="154"/>
      <c r="F16" s="66"/>
      <c r="G16" s="197">
        <v>2</v>
      </c>
      <c r="H16" s="67">
        <f t="shared" si="6"/>
        <v>256</v>
      </c>
      <c r="I16" s="197">
        <v>22</v>
      </c>
      <c r="J16" s="68">
        <f t="shared" si="7"/>
        <v>234</v>
      </c>
      <c r="K16" s="197">
        <v>100</v>
      </c>
      <c r="L16" s="197">
        <v>130</v>
      </c>
      <c r="M16" s="197">
        <v>4</v>
      </c>
      <c r="N16" s="197"/>
      <c r="O16" s="197"/>
      <c r="P16" s="197">
        <v>108</v>
      </c>
      <c r="Q16" s="197"/>
      <c r="R16" s="197">
        <v>126</v>
      </c>
      <c r="S16" s="91" t="s">
        <v>265</v>
      </c>
      <c r="T16" s="197"/>
      <c r="U16" s="65"/>
      <c r="V16" s="65"/>
      <c r="W16" s="65"/>
      <c r="X16" s="65"/>
      <c r="Y16" s="65"/>
      <c r="Z16" s="65"/>
      <c r="AA16" s="204"/>
    </row>
    <row r="17" spans="1:27" x14ac:dyDescent="0.25">
      <c r="A17" s="198" t="s">
        <v>118</v>
      </c>
      <c r="B17" s="136" t="s">
        <v>21</v>
      </c>
      <c r="C17" s="169"/>
      <c r="D17" s="170"/>
      <c r="E17" s="154">
        <v>2</v>
      </c>
      <c r="F17" s="197"/>
      <c r="G17" s="66"/>
      <c r="H17" s="67">
        <f t="shared" si="6"/>
        <v>118</v>
      </c>
      <c r="I17" s="197"/>
      <c r="J17" s="68">
        <f t="shared" si="7"/>
        <v>118</v>
      </c>
      <c r="K17" s="197">
        <v>50</v>
      </c>
      <c r="L17" s="197">
        <v>66</v>
      </c>
      <c r="M17" s="197">
        <v>2</v>
      </c>
      <c r="N17" s="197"/>
      <c r="O17" s="197"/>
      <c r="P17" s="197">
        <v>50</v>
      </c>
      <c r="Q17" s="197"/>
      <c r="R17" s="197">
        <v>68</v>
      </c>
      <c r="S17" s="197" t="s">
        <v>117</v>
      </c>
      <c r="T17" s="197"/>
      <c r="U17" s="65"/>
      <c r="V17" s="65"/>
      <c r="W17" s="65"/>
      <c r="X17" s="65"/>
      <c r="Y17" s="65"/>
      <c r="Z17" s="65"/>
      <c r="AA17" s="204"/>
    </row>
    <row r="18" spans="1:27" x14ac:dyDescent="0.25">
      <c r="A18" s="198" t="s">
        <v>119</v>
      </c>
      <c r="B18" s="136" t="s">
        <v>23</v>
      </c>
      <c r="C18" s="169"/>
      <c r="D18" s="170"/>
      <c r="E18" s="154">
        <v>2</v>
      </c>
      <c r="F18" s="197"/>
      <c r="G18" s="197"/>
      <c r="H18" s="67">
        <f t="shared" si="6"/>
        <v>118</v>
      </c>
      <c r="I18" s="197"/>
      <c r="J18" s="68">
        <f t="shared" si="7"/>
        <v>118</v>
      </c>
      <c r="K18" s="197">
        <v>8</v>
      </c>
      <c r="L18" s="197">
        <v>108</v>
      </c>
      <c r="M18" s="197">
        <v>2</v>
      </c>
      <c r="N18" s="197"/>
      <c r="O18" s="197"/>
      <c r="P18" s="197">
        <v>50</v>
      </c>
      <c r="Q18" s="197"/>
      <c r="R18" s="197">
        <v>68</v>
      </c>
      <c r="S18" s="197" t="s">
        <v>117</v>
      </c>
      <c r="T18" s="197"/>
      <c r="U18" s="65"/>
      <c r="V18" s="65"/>
      <c r="W18" s="65"/>
      <c r="X18" s="65"/>
      <c r="Y18" s="65"/>
      <c r="Z18" s="65"/>
      <c r="AA18" s="204"/>
    </row>
    <row r="19" spans="1:27" x14ac:dyDescent="0.25">
      <c r="A19" s="198" t="s">
        <v>120</v>
      </c>
      <c r="B19" s="136" t="s">
        <v>305</v>
      </c>
      <c r="C19" s="169"/>
      <c r="D19" s="170"/>
      <c r="E19" s="154"/>
      <c r="F19" s="66">
        <v>2</v>
      </c>
      <c r="G19" s="66"/>
      <c r="H19" s="67">
        <f t="shared" si="6"/>
        <v>70</v>
      </c>
      <c r="I19" s="197"/>
      <c r="J19" s="68">
        <f t="shared" si="7"/>
        <v>70</v>
      </c>
      <c r="K19" s="197">
        <v>20</v>
      </c>
      <c r="L19" s="197">
        <v>48</v>
      </c>
      <c r="M19" s="197">
        <v>2</v>
      </c>
      <c r="N19" s="197"/>
      <c r="O19" s="197"/>
      <c r="P19" s="197"/>
      <c r="Q19" s="197"/>
      <c r="R19" s="197">
        <v>70</v>
      </c>
      <c r="S19" s="197" t="s">
        <v>263</v>
      </c>
      <c r="T19" s="197"/>
      <c r="U19" s="65"/>
      <c r="V19" s="65"/>
      <c r="W19" s="65"/>
      <c r="X19" s="65"/>
      <c r="Y19" s="65"/>
      <c r="Z19" s="65"/>
      <c r="AA19" s="204"/>
    </row>
    <row r="20" spans="1:27" x14ac:dyDescent="0.25">
      <c r="A20" s="198" t="s">
        <v>122</v>
      </c>
      <c r="B20" s="136" t="s">
        <v>22</v>
      </c>
      <c r="C20" s="169"/>
      <c r="D20" s="170"/>
      <c r="E20" s="154"/>
      <c r="F20" s="197">
        <v>2</v>
      </c>
      <c r="G20" s="197"/>
      <c r="H20" s="67">
        <f t="shared" si="6"/>
        <v>36</v>
      </c>
      <c r="I20" s="197"/>
      <c r="J20" s="68">
        <f t="shared" si="7"/>
        <v>36</v>
      </c>
      <c r="K20" s="197">
        <v>16</v>
      </c>
      <c r="L20" s="197">
        <v>18</v>
      </c>
      <c r="M20" s="197">
        <v>2</v>
      </c>
      <c r="N20" s="197"/>
      <c r="O20" s="197"/>
      <c r="P20" s="197"/>
      <c r="Q20" s="197"/>
      <c r="R20" s="197">
        <v>36</v>
      </c>
      <c r="S20" s="197" t="s">
        <v>263</v>
      </c>
      <c r="T20" s="197"/>
      <c r="U20" s="65"/>
      <c r="V20" s="65"/>
      <c r="W20" s="65"/>
      <c r="X20" s="65"/>
      <c r="Y20" s="65"/>
      <c r="Z20" s="65"/>
      <c r="AA20" s="204"/>
    </row>
    <row r="21" spans="1:27" x14ac:dyDescent="0.25">
      <c r="A21" s="42"/>
      <c r="B21" s="135" t="s">
        <v>267</v>
      </c>
      <c r="C21" s="167"/>
      <c r="D21" s="168"/>
      <c r="E21" s="153"/>
      <c r="F21" s="43"/>
      <c r="G21" s="86"/>
      <c r="H21" s="87">
        <f>SUM(H22:H24)</f>
        <v>394</v>
      </c>
      <c r="I21" s="43">
        <f t="shared" ref="I21:O21" si="8">SUM(I22:I24)</f>
        <v>44</v>
      </c>
      <c r="J21" s="88">
        <f t="shared" si="8"/>
        <v>350</v>
      </c>
      <c r="K21" s="43">
        <f t="shared" si="8"/>
        <v>118</v>
      </c>
      <c r="L21" s="43">
        <f t="shared" si="8"/>
        <v>222</v>
      </c>
      <c r="M21" s="43">
        <f>SUM(M22:M24)</f>
        <v>10</v>
      </c>
      <c r="N21" s="43">
        <f t="shared" si="8"/>
        <v>0</v>
      </c>
      <c r="O21" s="43">
        <f t="shared" si="8"/>
        <v>0</v>
      </c>
      <c r="P21" s="43">
        <f>SUM(P22:P24)</f>
        <v>160</v>
      </c>
      <c r="Q21" s="43">
        <f>SUM(Q22:Q24)</f>
        <v>0</v>
      </c>
      <c r="R21" s="43">
        <f>SUM(R22:R24)</f>
        <v>190</v>
      </c>
      <c r="S21" s="43">
        <f>SUM(S22:S24)</f>
        <v>0</v>
      </c>
      <c r="T21" s="43"/>
      <c r="U21" s="89"/>
      <c r="V21" s="89"/>
      <c r="W21" s="89"/>
      <c r="X21" s="89"/>
      <c r="Y21" s="89"/>
      <c r="Z21" s="89"/>
      <c r="AA21" s="205"/>
    </row>
    <row r="22" spans="1:27" x14ac:dyDescent="0.25">
      <c r="A22" s="198" t="s">
        <v>268</v>
      </c>
      <c r="B22" s="136" t="s">
        <v>248</v>
      </c>
      <c r="C22" s="169"/>
      <c r="D22" s="170"/>
      <c r="E22" s="69">
        <v>2</v>
      </c>
      <c r="F22" s="66"/>
      <c r="G22" s="66"/>
      <c r="H22" s="67">
        <f>I22+J22</f>
        <v>108</v>
      </c>
      <c r="I22" s="197"/>
      <c r="J22" s="68">
        <f t="shared" si="7"/>
        <v>108</v>
      </c>
      <c r="K22" s="197">
        <v>40</v>
      </c>
      <c r="L22" s="197">
        <v>66</v>
      </c>
      <c r="M22" s="197">
        <v>2</v>
      </c>
      <c r="N22" s="197"/>
      <c r="O22" s="197"/>
      <c r="P22" s="197">
        <v>50</v>
      </c>
      <c r="Q22" s="197"/>
      <c r="R22" s="197">
        <v>58</v>
      </c>
      <c r="S22" s="197" t="s">
        <v>117</v>
      </c>
      <c r="T22" s="197"/>
      <c r="U22" s="65"/>
      <c r="V22" s="65"/>
      <c r="W22" s="65"/>
      <c r="X22" s="65"/>
      <c r="Y22" s="65"/>
      <c r="Z22" s="65"/>
      <c r="AA22" s="204"/>
    </row>
    <row r="23" spans="1:27" x14ac:dyDescent="0.25">
      <c r="A23" s="198" t="s">
        <v>123</v>
      </c>
      <c r="B23" s="136" t="s">
        <v>269</v>
      </c>
      <c r="C23" s="169"/>
      <c r="D23" s="170"/>
      <c r="E23" s="154"/>
      <c r="F23" s="66"/>
      <c r="G23" s="66">
        <v>2</v>
      </c>
      <c r="H23" s="67">
        <f t="shared" ref="H23:H24" si="9">I23+J23</f>
        <v>150</v>
      </c>
      <c r="I23" s="197">
        <v>22</v>
      </c>
      <c r="J23" s="68">
        <f t="shared" si="7"/>
        <v>128</v>
      </c>
      <c r="K23" s="197">
        <v>28</v>
      </c>
      <c r="L23" s="197">
        <v>96</v>
      </c>
      <c r="M23" s="197">
        <v>4</v>
      </c>
      <c r="N23" s="197"/>
      <c r="O23" s="197"/>
      <c r="P23" s="197">
        <v>60</v>
      </c>
      <c r="Q23" s="197"/>
      <c r="R23" s="197">
        <v>68</v>
      </c>
      <c r="S23" s="91" t="s">
        <v>265</v>
      </c>
      <c r="T23" s="197"/>
      <c r="U23" s="65"/>
      <c r="V23" s="65"/>
      <c r="W23" s="65"/>
      <c r="X23" s="65"/>
      <c r="Y23" s="65"/>
      <c r="Z23" s="65"/>
      <c r="AA23" s="204"/>
    </row>
    <row r="24" spans="1:27" x14ac:dyDescent="0.25">
      <c r="A24" s="198" t="s">
        <v>124</v>
      </c>
      <c r="B24" s="137" t="s">
        <v>270</v>
      </c>
      <c r="C24" s="32"/>
      <c r="D24" s="171"/>
      <c r="E24" s="155"/>
      <c r="F24" s="67"/>
      <c r="G24" s="67">
        <v>2</v>
      </c>
      <c r="H24" s="67">
        <f t="shared" si="9"/>
        <v>136</v>
      </c>
      <c r="I24" s="197">
        <v>22</v>
      </c>
      <c r="J24" s="68">
        <f t="shared" si="7"/>
        <v>114</v>
      </c>
      <c r="K24" s="197">
        <v>50</v>
      </c>
      <c r="L24" s="197">
        <v>60</v>
      </c>
      <c r="M24" s="197">
        <v>4</v>
      </c>
      <c r="N24" s="197"/>
      <c r="O24" s="197"/>
      <c r="P24" s="197">
        <v>50</v>
      </c>
      <c r="Q24" s="197"/>
      <c r="R24" s="197">
        <v>64</v>
      </c>
      <c r="S24" s="91" t="s">
        <v>265</v>
      </c>
      <c r="T24" s="197"/>
      <c r="U24" s="65"/>
      <c r="V24" s="65"/>
      <c r="W24" s="65"/>
      <c r="X24" s="65"/>
      <c r="Y24" s="65"/>
      <c r="Z24" s="65"/>
      <c r="AA24" s="204"/>
    </row>
    <row r="25" spans="1:27" x14ac:dyDescent="0.25">
      <c r="A25" s="42"/>
      <c r="B25" s="135" t="s">
        <v>271</v>
      </c>
      <c r="C25" s="167"/>
      <c r="D25" s="168"/>
      <c r="E25" s="156"/>
      <c r="F25" s="86"/>
      <c r="G25" s="86"/>
      <c r="H25" s="90">
        <f>H26+H27</f>
        <v>156</v>
      </c>
      <c r="I25" s="43">
        <f t="shared" ref="I25:J25" si="10">I26+I27</f>
        <v>0</v>
      </c>
      <c r="J25" s="88">
        <f t="shared" si="10"/>
        <v>156</v>
      </c>
      <c r="K25" s="43">
        <f t="shared" ref="K25:L25" si="11">SUM(K27)</f>
        <v>18</v>
      </c>
      <c r="L25" s="43">
        <f t="shared" si="11"/>
        <v>22</v>
      </c>
      <c r="M25" s="43">
        <f>M26+M27</f>
        <v>4</v>
      </c>
      <c r="N25" s="43">
        <f t="shared" ref="N25:O25" si="12">N26+N27</f>
        <v>0</v>
      </c>
      <c r="O25" s="43">
        <f t="shared" si="12"/>
        <v>0</v>
      </c>
      <c r="P25" s="43">
        <f>P26+P27</f>
        <v>92</v>
      </c>
      <c r="Q25" s="43"/>
      <c r="R25" s="43">
        <f>R26+R27</f>
        <v>64</v>
      </c>
      <c r="S25" s="43"/>
      <c r="T25" s="43"/>
      <c r="U25" s="89"/>
      <c r="V25" s="89"/>
      <c r="W25" s="89"/>
      <c r="X25" s="89"/>
      <c r="Y25" s="89"/>
      <c r="Z25" s="89"/>
      <c r="AA25" s="205"/>
    </row>
    <row r="26" spans="1:27" x14ac:dyDescent="0.25">
      <c r="A26" s="198" t="s">
        <v>272</v>
      </c>
      <c r="B26" s="136" t="s">
        <v>273</v>
      </c>
      <c r="C26" s="169"/>
      <c r="D26" s="170"/>
      <c r="E26" s="154">
        <v>2</v>
      </c>
      <c r="F26" s="66"/>
      <c r="G26" s="66"/>
      <c r="H26" s="67">
        <f>I26+J26</f>
        <v>114</v>
      </c>
      <c r="I26" s="67"/>
      <c r="J26" s="67">
        <f>K26+L26+M26</f>
        <v>114</v>
      </c>
      <c r="K26" s="67">
        <v>56</v>
      </c>
      <c r="L26" s="67">
        <v>56</v>
      </c>
      <c r="M26" s="67">
        <v>2</v>
      </c>
      <c r="N26" s="67"/>
      <c r="O26" s="67"/>
      <c r="P26" s="67">
        <v>50</v>
      </c>
      <c r="Q26" s="67"/>
      <c r="R26" s="67">
        <v>64</v>
      </c>
      <c r="S26" s="67" t="s">
        <v>117</v>
      </c>
      <c r="T26" s="197"/>
      <c r="U26" s="67"/>
      <c r="V26" s="67"/>
      <c r="W26" s="67"/>
      <c r="X26" s="67"/>
      <c r="Y26" s="67"/>
      <c r="Z26" s="67"/>
      <c r="AA26" s="206"/>
    </row>
    <row r="27" spans="1:27" x14ac:dyDescent="0.25">
      <c r="A27" s="198" t="s">
        <v>274</v>
      </c>
      <c r="B27" s="137" t="s">
        <v>247</v>
      </c>
      <c r="C27" s="32"/>
      <c r="D27" s="171"/>
      <c r="E27" s="155">
        <v>1</v>
      </c>
      <c r="F27" s="67"/>
      <c r="G27" s="67"/>
      <c r="H27" s="37">
        <f>I27+J27</f>
        <v>42</v>
      </c>
      <c r="I27" s="197"/>
      <c r="J27" s="2">
        <f>K27+L27+M27</f>
        <v>42</v>
      </c>
      <c r="K27" s="197">
        <v>18</v>
      </c>
      <c r="L27" s="197">
        <v>22</v>
      </c>
      <c r="M27" s="197">
        <v>2</v>
      </c>
      <c r="N27" s="197"/>
      <c r="O27" s="197"/>
      <c r="P27" s="197">
        <v>42</v>
      </c>
      <c r="Q27" s="197" t="s">
        <v>117</v>
      </c>
      <c r="R27" s="197"/>
      <c r="S27" s="197"/>
      <c r="T27" s="197"/>
      <c r="U27" s="65"/>
      <c r="V27" s="65"/>
      <c r="W27" s="65"/>
      <c r="X27" s="65"/>
      <c r="Y27" s="65"/>
      <c r="Z27" s="65"/>
      <c r="AA27" s="204"/>
    </row>
    <row r="28" spans="1:27" x14ac:dyDescent="0.25">
      <c r="A28" s="42"/>
      <c r="B28" s="135" t="s">
        <v>249</v>
      </c>
      <c r="C28" s="167"/>
      <c r="D28" s="168"/>
      <c r="E28" s="156"/>
      <c r="F28" s="86"/>
      <c r="G28" s="86"/>
      <c r="H28" s="90">
        <f>SUM(H29:H32)</f>
        <v>144</v>
      </c>
      <c r="I28" s="43">
        <f t="shared" ref="I28:O28" si="13">SUM(I29:I32)</f>
        <v>0</v>
      </c>
      <c r="J28" s="45">
        <f t="shared" si="13"/>
        <v>144</v>
      </c>
      <c r="K28" s="43">
        <f t="shared" si="13"/>
        <v>64</v>
      </c>
      <c r="L28" s="43">
        <f t="shared" si="13"/>
        <v>72</v>
      </c>
      <c r="M28" s="43">
        <f t="shared" si="13"/>
        <v>8</v>
      </c>
      <c r="N28" s="43">
        <f t="shared" si="13"/>
        <v>0</v>
      </c>
      <c r="O28" s="43">
        <f t="shared" si="13"/>
        <v>0</v>
      </c>
      <c r="P28" s="43">
        <f>SUM(P29:P32)</f>
        <v>72</v>
      </c>
      <c r="Q28" s="43">
        <f>SUM(Q29:Q32)</f>
        <v>0</v>
      </c>
      <c r="R28" s="43">
        <f>SUM(R29:R32)</f>
        <v>72</v>
      </c>
      <c r="S28" s="43">
        <f>SUM(S29:S32)</f>
        <v>0</v>
      </c>
      <c r="T28" s="43"/>
      <c r="U28" s="89"/>
      <c r="V28" s="89"/>
      <c r="W28" s="89"/>
      <c r="X28" s="89"/>
      <c r="Y28" s="89"/>
      <c r="Z28" s="89"/>
      <c r="AA28" s="205"/>
    </row>
    <row r="29" spans="1:27" x14ac:dyDescent="0.25">
      <c r="A29" s="198" t="s">
        <v>250</v>
      </c>
      <c r="B29" s="136" t="s">
        <v>252</v>
      </c>
      <c r="C29" s="169"/>
      <c r="D29" s="170"/>
      <c r="E29" s="69"/>
      <c r="F29" s="66">
        <v>2</v>
      </c>
      <c r="G29" s="66"/>
      <c r="H29" s="67">
        <f t="shared" ref="H29:H32" si="14">I29+J29</f>
        <v>36</v>
      </c>
      <c r="I29" s="67">
        <v>0</v>
      </c>
      <c r="J29" s="67">
        <f>K29+L29+M29</f>
        <v>36</v>
      </c>
      <c r="K29" s="67">
        <v>16</v>
      </c>
      <c r="L29" s="67">
        <v>18</v>
      </c>
      <c r="M29" s="67">
        <v>2</v>
      </c>
      <c r="N29" s="67"/>
      <c r="O29" s="67"/>
      <c r="P29" s="67"/>
      <c r="Q29" s="67"/>
      <c r="R29" s="67">
        <v>36</v>
      </c>
      <c r="S29" s="67" t="s">
        <v>263</v>
      </c>
      <c r="T29" s="197"/>
      <c r="U29" s="67"/>
      <c r="V29" s="67"/>
      <c r="W29" s="67"/>
      <c r="X29" s="67"/>
      <c r="Y29" s="67"/>
      <c r="Z29" s="67"/>
      <c r="AA29" s="206"/>
    </row>
    <row r="30" spans="1:27" x14ac:dyDescent="0.25">
      <c r="A30" s="198" t="s">
        <v>251</v>
      </c>
      <c r="B30" s="138" t="s">
        <v>254</v>
      </c>
      <c r="C30" s="172"/>
      <c r="D30" s="173"/>
      <c r="E30" s="155"/>
      <c r="F30" s="66">
        <v>2</v>
      </c>
      <c r="G30" s="67"/>
      <c r="H30" s="37">
        <f t="shared" si="14"/>
        <v>36</v>
      </c>
      <c r="I30" s="197">
        <v>0</v>
      </c>
      <c r="J30" s="2">
        <f t="shared" ref="J30:J32" si="15">K30+L30+M30</f>
        <v>36</v>
      </c>
      <c r="K30" s="197">
        <v>16</v>
      </c>
      <c r="L30" s="197">
        <v>18</v>
      </c>
      <c r="M30" s="197">
        <v>2</v>
      </c>
      <c r="N30" s="197"/>
      <c r="O30" s="197"/>
      <c r="P30" s="197"/>
      <c r="Q30" s="197"/>
      <c r="R30" s="197">
        <v>36</v>
      </c>
      <c r="S30" s="197" t="s">
        <v>263</v>
      </c>
      <c r="T30" s="197"/>
      <c r="U30" s="65"/>
      <c r="V30" s="65"/>
      <c r="W30" s="65"/>
      <c r="X30" s="65"/>
      <c r="Y30" s="65"/>
      <c r="Z30" s="65"/>
      <c r="AA30" s="204"/>
    </row>
    <row r="31" spans="1:27" x14ac:dyDescent="0.25">
      <c r="A31" s="198" t="s">
        <v>253</v>
      </c>
      <c r="B31" s="138" t="s">
        <v>24</v>
      </c>
      <c r="C31" s="172"/>
      <c r="D31" s="173"/>
      <c r="E31" s="155"/>
      <c r="F31" s="66">
        <v>1</v>
      </c>
      <c r="G31" s="67"/>
      <c r="H31" s="37">
        <f t="shared" si="14"/>
        <v>36</v>
      </c>
      <c r="I31" s="197">
        <v>0</v>
      </c>
      <c r="J31" s="2">
        <f t="shared" si="15"/>
        <v>36</v>
      </c>
      <c r="K31" s="197">
        <v>16</v>
      </c>
      <c r="L31" s="197">
        <v>18</v>
      </c>
      <c r="M31" s="197">
        <v>2</v>
      </c>
      <c r="N31" s="197"/>
      <c r="O31" s="197"/>
      <c r="P31" s="197">
        <v>36</v>
      </c>
      <c r="Q31" s="197" t="s">
        <v>263</v>
      </c>
      <c r="R31" s="197"/>
      <c r="S31" s="65"/>
      <c r="T31" s="197"/>
      <c r="U31" s="65"/>
      <c r="V31" s="65"/>
      <c r="W31" s="65"/>
      <c r="X31" s="65"/>
      <c r="Y31" s="65"/>
      <c r="Z31" s="65"/>
      <c r="AA31" s="204"/>
    </row>
    <row r="32" spans="1:27" x14ac:dyDescent="0.25">
      <c r="A32" s="198" t="s">
        <v>275</v>
      </c>
      <c r="B32" s="138" t="s">
        <v>25</v>
      </c>
      <c r="C32" s="172"/>
      <c r="D32" s="173"/>
      <c r="E32" s="155"/>
      <c r="F32" s="66">
        <v>1</v>
      </c>
      <c r="G32" s="67"/>
      <c r="H32" s="37">
        <f t="shared" si="14"/>
        <v>36</v>
      </c>
      <c r="I32" s="197">
        <v>0</v>
      </c>
      <c r="J32" s="2">
        <f t="shared" si="15"/>
        <v>36</v>
      </c>
      <c r="K32" s="197">
        <v>16</v>
      </c>
      <c r="L32" s="197">
        <v>18</v>
      </c>
      <c r="M32" s="197">
        <v>2</v>
      </c>
      <c r="N32" s="197"/>
      <c r="O32" s="197"/>
      <c r="P32" s="197">
        <v>36</v>
      </c>
      <c r="Q32" s="197" t="s">
        <v>263</v>
      </c>
      <c r="R32" s="197"/>
      <c r="S32" s="65"/>
      <c r="T32" s="197"/>
      <c r="U32" s="65"/>
      <c r="V32" s="65"/>
      <c r="W32" s="65"/>
      <c r="X32" s="65"/>
      <c r="Y32" s="65"/>
      <c r="Z32" s="65"/>
      <c r="AA32" s="204"/>
    </row>
    <row r="33" spans="1:30" x14ac:dyDescent="0.25">
      <c r="A33" s="33"/>
      <c r="B33" s="132" t="s">
        <v>286</v>
      </c>
      <c r="C33" s="72"/>
      <c r="D33" s="162"/>
      <c r="E33" s="157"/>
      <c r="F33" s="35"/>
      <c r="G33" s="35"/>
      <c r="H33" s="36">
        <f>H34+H93</f>
        <v>3112</v>
      </c>
      <c r="I33" s="36">
        <f t="shared" ref="I33:Z33" si="16">I34+I93</f>
        <v>364</v>
      </c>
      <c r="J33" s="36">
        <f t="shared" si="16"/>
        <v>2604</v>
      </c>
      <c r="K33" s="36">
        <f t="shared" si="16"/>
        <v>552</v>
      </c>
      <c r="L33" s="36">
        <f t="shared" si="16"/>
        <v>1714</v>
      </c>
      <c r="M33" s="36">
        <f t="shared" si="16"/>
        <v>152</v>
      </c>
      <c r="N33" s="36">
        <f t="shared" si="16"/>
        <v>106</v>
      </c>
      <c r="O33" s="36">
        <f t="shared" si="16"/>
        <v>8</v>
      </c>
      <c r="P33" s="36"/>
      <c r="Q33" s="36"/>
      <c r="R33" s="36"/>
      <c r="S33" s="36"/>
      <c r="T33" s="36">
        <f t="shared" si="16"/>
        <v>546</v>
      </c>
      <c r="U33" s="36"/>
      <c r="V33" s="36">
        <f t="shared" si="16"/>
        <v>754</v>
      </c>
      <c r="W33" s="36"/>
      <c r="X33" s="36">
        <f t="shared" si="16"/>
        <v>594</v>
      </c>
      <c r="Y33" s="36"/>
      <c r="Z33" s="36">
        <f t="shared" si="16"/>
        <v>566</v>
      </c>
      <c r="AA33" s="200"/>
    </row>
    <row r="34" spans="1:30" x14ac:dyDescent="0.25">
      <c r="A34" s="33"/>
      <c r="B34" s="132" t="s">
        <v>287</v>
      </c>
      <c r="C34" s="72">
        <f>C35+C42+C47+C63+C92</f>
        <v>2124</v>
      </c>
      <c r="D34" s="162">
        <f>D35+D42+D47+D63+D92</f>
        <v>828</v>
      </c>
      <c r="E34" s="157"/>
      <c r="F34" s="35"/>
      <c r="G34" s="35"/>
      <c r="H34" s="36">
        <f>H35+H42+H47+H63+H92</f>
        <v>2952</v>
      </c>
      <c r="I34" s="34">
        <f t="shared" ref="I34:AA34" si="17">I35+I42+I47+I63+I92</f>
        <v>348</v>
      </c>
      <c r="J34" s="34">
        <f>J35+J42+J47+J63+J92</f>
        <v>2460</v>
      </c>
      <c r="K34" s="34">
        <f t="shared" si="17"/>
        <v>512</v>
      </c>
      <c r="L34" s="36">
        <f>L35+L42+L47+L63+L91</f>
        <v>1618</v>
      </c>
      <c r="M34" s="34">
        <f t="shared" si="17"/>
        <v>144</v>
      </c>
      <c r="N34" s="34">
        <f t="shared" si="17"/>
        <v>106</v>
      </c>
      <c r="O34" s="34">
        <f t="shared" si="17"/>
        <v>8</v>
      </c>
      <c r="P34" s="34">
        <f t="shared" si="17"/>
        <v>0</v>
      </c>
      <c r="Q34" s="34">
        <f t="shared" si="17"/>
        <v>0</v>
      </c>
      <c r="R34" s="34">
        <f t="shared" si="17"/>
        <v>0</v>
      </c>
      <c r="S34" s="34">
        <f t="shared" si="17"/>
        <v>0</v>
      </c>
      <c r="T34" s="34">
        <f t="shared" si="17"/>
        <v>546</v>
      </c>
      <c r="U34" s="34">
        <f t="shared" si="17"/>
        <v>0</v>
      </c>
      <c r="V34" s="34">
        <f t="shared" si="17"/>
        <v>754</v>
      </c>
      <c r="W34" s="34">
        <f t="shared" si="17"/>
        <v>0</v>
      </c>
      <c r="X34" s="34">
        <f t="shared" si="17"/>
        <v>594</v>
      </c>
      <c r="Y34" s="34">
        <f t="shared" si="17"/>
        <v>0</v>
      </c>
      <c r="Z34" s="34">
        <f t="shared" si="17"/>
        <v>566</v>
      </c>
      <c r="AA34" s="162">
        <f t="shared" si="17"/>
        <v>0</v>
      </c>
    </row>
    <row r="35" spans="1:30" x14ac:dyDescent="0.25">
      <c r="A35" s="39" t="s">
        <v>26</v>
      </c>
      <c r="B35" s="134" t="s">
        <v>27</v>
      </c>
      <c r="C35" s="165">
        <f>SUM(C36:C41)</f>
        <v>324</v>
      </c>
      <c r="D35" s="166">
        <f>SUM(D36:D41)</f>
        <v>144</v>
      </c>
      <c r="E35" s="158"/>
      <c r="F35" s="40"/>
      <c r="G35" s="40"/>
      <c r="H35" s="41">
        <f>SUM(H36:H41)</f>
        <v>468</v>
      </c>
      <c r="I35" s="41">
        <f t="shared" ref="I35:N35" si="18">SUM(I36:I41)</f>
        <v>88</v>
      </c>
      <c r="J35" s="41">
        <f t="shared" si="18"/>
        <v>380</v>
      </c>
      <c r="K35" s="41">
        <f t="shared" si="18"/>
        <v>74</v>
      </c>
      <c r="L35" s="41">
        <f t="shared" si="18"/>
        <v>268</v>
      </c>
      <c r="M35" s="41">
        <f t="shared" si="18"/>
        <v>28</v>
      </c>
      <c r="N35" s="41">
        <f t="shared" si="18"/>
        <v>10</v>
      </c>
      <c r="O35" s="41">
        <f>SUM(O36:O41)</f>
        <v>0</v>
      </c>
      <c r="P35" s="41"/>
      <c r="Q35" s="41"/>
      <c r="R35" s="41"/>
      <c r="S35" s="41"/>
      <c r="T35" s="41">
        <f t="shared" ref="T35:Z35" si="19">SUM(T36:T41)</f>
        <v>140</v>
      </c>
      <c r="U35" s="41"/>
      <c r="V35" s="41">
        <f t="shared" si="19"/>
        <v>56</v>
      </c>
      <c r="W35" s="41"/>
      <c r="X35" s="41">
        <f t="shared" si="19"/>
        <v>90</v>
      </c>
      <c r="Y35" s="41"/>
      <c r="Z35" s="41">
        <f t="shared" si="19"/>
        <v>94</v>
      </c>
      <c r="AA35" s="207"/>
    </row>
    <row r="36" spans="1:30" x14ac:dyDescent="0.25">
      <c r="A36" s="198" t="s">
        <v>28</v>
      </c>
      <c r="B36" s="139" t="s">
        <v>29</v>
      </c>
      <c r="C36" s="190">
        <v>23</v>
      </c>
      <c r="D36" s="191">
        <v>25</v>
      </c>
      <c r="E36" s="69">
        <v>3</v>
      </c>
      <c r="F36" s="197"/>
      <c r="G36" s="197"/>
      <c r="H36" s="37">
        <f t="shared" ref="H36:H41" si="20">I36+J36</f>
        <v>48</v>
      </c>
      <c r="I36" s="3">
        <v>6</v>
      </c>
      <c r="J36" s="2">
        <f t="shared" ref="J36:J41" si="21">K36+L36+M36+N36+O36</f>
        <v>42</v>
      </c>
      <c r="K36" s="197">
        <v>16</v>
      </c>
      <c r="L36" s="197">
        <v>20</v>
      </c>
      <c r="M36" s="197">
        <v>2</v>
      </c>
      <c r="N36" s="197">
        <v>4</v>
      </c>
      <c r="O36" s="197"/>
      <c r="P36" s="197"/>
      <c r="Q36" s="197"/>
      <c r="R36" s="197"/>
      <c r="S36" s="197"/>
      <c r="T36" s="197">
        <f>J36</f>
        <v>42</v>
      </c>
      <c r="U36" s="197" t="s">
        <v>117</v>
      </c>
      <c r="V36" s="197"/>
      <c r="W36" s="197"/>
      <c r="X36" s="197"/>
      <c r="Y36" s="197"/>
      <c r="Z36" s="197"/>
      <c r="AA36" s="160"/>
      <c r="AD36" s="4"/>
    </row>
    <row r="37" spans="1:30" x14ac:dyDescent="0.25">
      <c r="A37" s="198" t="s">
        <v>30</v>
      </c>
      <c r="B37" s="139" t="s">
        <v>21</v>
      </c>
      <c r="C37" s="190">
        <v>23</v>
      </c>
      <c r="D37" s="191">
        <v>25</v>
      </c>
      <c r="E37" s="69">
        <v>3</v>
      </c>
      <c r="F37" s="197"/>
      <c r="G37" s="197"/>
      <c r="H37" s="37">
        <f t="shared" si="20"/>
        <v>48</v>
      </c>
      <c r="I37" s="3">
        <v>6</v>
      </c>
      <c r="J37" s="2">
        <f t="shared" si="21"/>
        <v>42</v>
      </c>
      <c r="K37" s="197">
        <v>18</v>
      </c>
      <c r="L37" s="197">
        <v>20</v>
      </c>
      <c r="M37" s="197">
        <v>2</v>
      </c>
      <c r="N37" s="197">
        <v>2</v>
      </c>
      <c r="O37" s="197"/>
      <c r="P37" s="197"/>
      <c r="Q37" s="197"/>
      <c r="R37" s="197"/>
      <c r="S37" s="197"/>
      <c r="T37" s="197">
        <f>J37</f>
        <v>42</v>
      </c>
      <c r="U37" s="197" t="s">
        <v>117</v>
      </c>
      <c r="V37" s="197"/>
      <c r="W37" s="197"/>
      <c r="X37" s="197"/>
      <c r="Y37" s="197"/>
      <c r="Z37" s="197"/>
      <c r="AA37" s="160"/>
      <c r="AD37" s="4"/>
    </row>
    <row r="38" spans="1:30" x14ac:dyDescent="0.25">
      <c r="A38" s="198" t="s">
        <v>31</v>
      </c>
      <c r="B38" s="139" t="s">
        <v>32</v>
      </c>
      <c r="C38" s="190">
        <v>23</v>
      </c>
      <c r="D38" s="191">
        <v>25</v>
      </c>
      <c r="E38" s="69"/>
      <c r="F38" s="197"/>
      <c r="G38" s="197">
        <v>6</v>
      </c>
      <c r="H38" s="37">
        <f t="shared" si="20"/>
        <v>48</v>
      </c>
      <c r="I38" s="3">
        <v>6</v>
      </c>
      <c r="J38" s="2">
        <f t="shared" si="21"/>
        <v>42</v>
      </c>
      <c r="K38" s="197">
        <v>16</v>
      </c>
      <c r="L38" s="197">
        <v>20</v>
      </c>
      <c r="M38" s="197">
        <v>4</v>
      </c>
      <c r="N38" s="197">
        <v>2</v>
      </c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>
        <f>J38</f>
        <v>42</v>
      </c>
      <c r="AA38" s="160" t="s">
        <v>113</v>
      </c>
      <c r="AD38" s="4"/>
    </row>
    <row r="39" spans="1:30" x14ac:dyDescent="0.25">
      <c r="A39" s="198" t="s">
        <v>33</v>
      </c>
      <c r="B39" s="139" t="s">
        <v>34</v>
      </c>
      <c r="C39" s="190">
        <v>95</v>
      </c>
      <c r="D39" s="191">
        <v>27</v>
      </c>
      <c r="E39" s="69"/>
      <c r="F39" s="197"/>
      <c r="G39" s="197">
        <v>6</v>
      </c>
      <c r="H39" s="37">
        <f t="shared" si="20"/>
        <v>122</v>
      </c>
      <c r="I39" s="3">
        <v>18</v>
      </c>
      <c r="J39" s="2">
        <f t="shared" si="21"/>
        <v>104</v>
      </c>
      <c r="K39" s="197">
        <v>4</v>
      </c>
      <c r="L39" s="197">
        <v>94</v>
      </c>
      <c r="M39" s="197">
        <v>6</v>
      </c>
      <c r="N39" s="197"/>
      <c r="O39" s="197"/>
      <c r="P39" s="197"/>
      <c r="Q39" s="197"/>
      <c r="R39" s="197"/>
      <c r="S39" s="197"/>
      <c r="T39" s="197">
        <v>26</v>
      </c>
      <c r="U39" s="197"/>
      <c r="V39" s="197">
        <v>26</v>
      </c>
      <c r="W39" s="197"/>
      <c r="X39" s="197">
        <v>26</v>
      </c>
      <c r="Y39" s="197"/>
      <c r="Z39" s="197">
        <v>26</v>
      </c>
      <c r="AA39" s="160" t="s">
        <v>113</v>
      </c>
      <c r="AD39" s="4"/>
    </row>
    <row r="40" spans="1:30" x14ac:dyDescent="0.25">
      <c r="A40" s="198" t="s">
        <v>35</v>
      </c>
      <c r="B40" s="139" t="s">
        <v>38</v>
      </c>
      <c r="C40" s="190">
        <v>160</v>
      </c>
      <c r="D40" s="191">
        <v>2</v>
      </c>
      <c r="E40" s="69"/>
      <c r="F40" s="197"/>
      <c r="G40" s="197">
        <v>6</v>
      </c>
      <c r="H40" s="37">
        <f t="shared" si="20"/>
        <v>162</v>
      </c>
      <c r="I40" s="3">
        <v>46</v>
      </c>
      <c r="J40" s="2">
        <f t="shared" si="21"/>
        <v>116</v>
      </c>
      <c r="K40" s="197">
        <v>8</v>
      </c>
      <c r="L40" s="197">
        <v>98</v>
      </c>
      <c r="M40" s="197">
        <v>10</v>
      </c>
      <c r="N40" s="197"/>
      <c r="O40" s="197"/>
      <c r="P40" s="197"/>
      <c r="Q40" s="197"/>
      <c r="R40" s="197"/>
      <c r="S40" s="197"/>
      <c r="T40" s="197">
        <v>30</v>
      </c>
      <c r="U40" s="197"/>
      <c r="V40" s="197">
        <v>30</v>
      </c>
      <c r="W40" s="197"/>
      <c r="X40" s="197">
        <v>30</v>
      </c>
      <c r="Y40" s="197"/>
      <c r="Z40" s="197">
        <v>26</v>
      </c>
      <c r="AA40" s="160" t="s">
        <v>113</v>
      </c>
      <c r="AD40" s="4"/>
    </row>
    <row r="41" spans="1:30" x14ac:dyDescent="0.25">
      <c r="A41" s="198" t="s">
        <v>37</v>
      </c>
      <c r="B41" s="140" t="s">
        <v>36</v>
      </c>
      <c r="C41" s="190"/>
      <c r="D41" s="191">
        <v>40</v>
      </c>
      <c r="E41" s="69"/>
      <c r="F41" s="197"/>
      <c r="G41" s="197">
        <v>5</v>
      </c>
      <c r="H41" s="37">
        <f t="shared" si="20"/>
        <v>40</v>
      </c>
      <c r="I41" s="3">
        <v>6</v>
      </c>
      <c r="J41" s="2">
        <f t="shared" si="21"/>
        <v>34</v>
      </c>
      <c r="K41" s="197">
        <v>12</v>
      </c>
      <c r="L41" s="197">
        <v>16</v>
      </c>
      <c r="M41" s="197">
        <v>4</v>
      </c>
      <c r="N41" s="197">
        <v>2</v>
      </c>
      <c r="O41" s="197"/>
      <c r="P41" s="197"/>
      <c r="Q41" s="197"/>
      <c r="R41" s="197"/>
      <c r="S41" s="197"/>
      <c r="T41" s="197"/>
      <c r="U41" s="197"/>
      <c r="V41" s="197"/>
      <c r="W41" s="197"/>
      <c r="X41" s="197">
        <f>J41</f>
        <v>34</v>
      </c>
      <c r="Y41" s="197" t="s">
        <v>113</v>
      </c>
      <c r="Z41" s="197"/>
      <c r="AA41" s="160"/>
      <c r="AD41" s="4"/>
    </row>
    <row r="42" spans="1:30" x14ac:dyDescent="0.25">
      <c r="A42" s="39" t="s">
        <v>39</v>
      </c>
      <c r="B42" s="134" t="s">
        <v>40</v>
      </c>
      <c r="C42" s="165">
        <f>SUM(C43:C46)</f>
        <v>108</v>
      </c>
      <c r="D42" s="166">
        <f>SUM(D43:D46)</f>
        <v>124</v>
      </c>
      <c r="E42" s="158"/>
      <c r="F42" s="40"/>
      <c r="G42" s="40"/>
      <c r="H42" s="41">
        <f>SUM(H43:H46)</f>
        <v>232</v>
      </c>
      <c r="I42" s="41">
        <f t="shared" ref="I42:N42" si="22">SUM(I43:I46)</f>
        <v>48</v>
      </c>
      <c r="J42" s="41">
        <f t="shared" si="22"/>
        <v>184</v>
      </c>
      <c r="K42" s="41">
        <f t="shared" si="22"/>
        <v>52</v>
      </c>
      <c r="L42" s="41">
        <f t="shared" si="22"/>
        <v>108</v>
      </c>
      <c r="M42" s="41">
        <f t="shared" si="22"/>
        <v>12</v>
      </c>
      <c r="N42" s="41">
        <f t="shared" si="22"/>
        <v>12</v>
      </c>
      <c r="O42" s="41">
        <f>SUM(O43:O46)</f>
        <v>0</v>
      </c>
      <c r="P42" s="41"/>
      <c r="Q42" s="41"/>
      <c r="R42" s="41"/>
      <c r="S42" s="41"/>
      <c r="T42" s="41">
        <f t="shared" ref="T42:Z42" si="23">SUM(T43:T46)</f>
        <v>66</v>
      </c>
      <c r="U42" s="41"/>
      <c r="V42" s="41">
        <f t="shared" si="23"/>
        <v>60</v>
      </c>
      <c r="W42" s="41"/>
      <c r="X42" s="41">
        <f t="shared" si="23"/>
        <v>30</v>
      </c>
      <c r="Y42" s="41"/>
      <c r="Z42" s="41">
        <f t="shared" si="23"/>
        <v>28</v>
      </c>
      <c r="AA42" s="207"/>
      <c r="AD42" s="4"/>
    </row>
    <row r="43" spans="1:30" x14ac:dyDescent="0.25">
      <c r="A43" s="198" t="s">
        <v>41</v>
      </c>
      <c r="B43" s="139" t="s">
        <v>42</v>
      </c>
      <c r="C43" s="190">
        <v>52</v>
      </c>
      <c r="D43" s="191">
        <v>28</v>
      </c>
      <c r="E43" s="69"/>
      <c r="F43" s="197"/>
      <c r="G43" s="197">
        <v>3</v>
      </c>
      <c r="H43" s="3">
        <f>I43+J43</f>
        <v>80</v>
      </c>
      <c r="I43" s="3">
        <v>14</v>
      </c>
      <c r="J43" s="2">
        <f>K43+L43+M43+N43+O43</f>
        <v>66</v>
      </c>
      <c r="K43" s="197">
        <v>20</v>
      </c>
      <c r="L43" s="197">
        <v>34</v>
      </c>
      <c r="M43" s="197">
        <v>4</v>
      </c>
      <c r="N43" s="197">
        <v>8</v>
      </c>
      <c r="O43" s="197"/>
      <c r="P43" s="197"/>
      <c r="Q43" s="197"/>
      <c r="R43" s="197"/>
      <c r="S43" s="197"/>
      <c r="T43" s="197">
        <f>J43</f>
        <v>66</v>
      </c>
      <c r="U43" s="197" t="s">
        <v>113</v>
      </c>
      <c r="V43" s="197"/>
      <c r="W43" s="197"/>
      <c r="X43" s="197"/>
      <c r="Y43" s="197"/>
      <c r="Z43" s="197"/>
      <c r="AA43" s="160"/>
      <c r="AD43" s="4"/>
    </row>
    <row r="44" spans="1:30" x14ac:dyDescent="0.25">
      <c r="A44" s="198" t="s">
        <v>43</v>
      </c>
      <c r="B44" s="139" t="s">
        <v>46</v>
      </c>
      <c r="C44" s="190">
        <v>12</v>
      </c>
      <c r="D44" s="191">
        <v>28</v>
      </c>
      <c r="E44" s="69"/>
      <c r="F44" s="197">
        <v>5</v>
      </c>
      <c r="G44" s="197"/>
      <c r="H44" s="3">
        <f>I44+J44</f>
        <v>40</v>
      </c>
      <c r="I44" s="3">
        <v>10</v>
      </c>
      <c r="J44" s="2">
        <f>K44+L44+M44+N44+O44</f>
        <v>30</v>
      </c>
      <c r="K44" s="197">
        <v>10</v>
      </c>
      <c r="L44" s="197">
        <v>18</v>
      </c>
      <c r="M44" s="197">
        <v>2</v>
      </c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>
        <f>J44</f>
        <v>30</v>
      </c>
      <c r="Y44" s="197" t="s">
        <v>121</v>
      </c>
      <c r="Z44" s="197"/>
      <c r="AA44" s="160"/>
      <c r="AD44" s="4"/>
    </row>
    <row r="45" spans="1:30" x14ac:dyDescent="0.25">
      <c r="A45" s="198" t="s">
        <v>45</v>
      </c>
      <c r="B45" s="139" t="s">
        <v>44</v>
      </c>
      <c r="C45" s="190">
        <v>44</v>
      </c>
      <c r="D45" s="191">
        <v>28</v>
      </c>
      <c r="E45" s="69"/>
      <c r="F45" s="197"/>
      <c r="G45" s="197">
        <v>4</v>
      </c>
      <c r="H45" s="3">
        <f>I45+J45</f>
        <v>72</v>
      </c>
      <c r="I45" s="3">
        <v>12</v>
      </c>
      <c r="J45" s="2">
        <f>K45+L45+M45+N45+O45</f>
        <v>60</v>
      </c>
      <c r="K45" s="197">
        <v>10</v>
      </c>
      <c r="L45" s="197">
        <v>42</v>
      </c>
      <c r="M45" s="197">
        <v>4</v>
      </c>
      <c r="N45" s="197">
        <v>4</v>
      </c>
      <c r="O45" s="197"/>
      <c r="P45" s="197"/>
      <c r="Q45" s="197"/>
      <c r="R45" s="197"/>
      <c r="S45" s="197"/>
      <c r="T45" s="197"/>
      <c r="U45" s="197"/>
      <c r="V45" s="197">
        <f>J45</f>
        <v>60</v>
      </c>
      <c r="W45" s="197" t="s">
        <v>113</v>
      </c>
      <c r="X45" s="197"/>
      <c r="Y45" s="197"/>
      <c r="Z45" s="197"/>
      <c r="AA45" s="160"/>
      <c r="AD45" s="4"/>
    </row>
    <row r="46" spans="1:30" x14ac:dyDescent="0.25">
      <c r="A46" s="198" t="s">
        <v>47</v>
      </c>
      <c r="B46" s="139" t="s">
        <v>291</v>
      </c>
      <c r="C46" s="190"/>
      <c r="D46" s="191">
        <v>40</v>
      </c>
      <c r="E46" s="69"/>
      <c r="F46" s="197">
        <v>6</v>
      </c>
      <c r="G46" s="197"/>
      <c r="H46" s="3">
        <f>I46+J46</f>
        <v>40</v>
      </c>
      <c r="I46" s="3">
        <v>12</v>
      </c>
      <c r="J46" s="2">
        <f>K46+L46+M46+N46+O46</f>
        <v>28</v>
      </c>
      <c r="K46" s="197">
        <v>12</v>
      </c>
      <c r="L46" s="197">
        <v>14</v>
      </c>
      <c r="M46" s="197">
        <v>2</v>
      </c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>
        <f>J46</f>
        <v>28</v>
      </c>
      <c r="AA46" s="160" t="s">
        <v>121</v>
      </c>
      <c r="AD46" s="4"/>
    </row>
    <row r="47" spans="1:30" x14ac:dyDescent="0.25">
      <c r="A47" s="39" t="s">
        <v>48</v>
      </c>
      <c r="B47" s="134" t="s">
        <v>220</v>
      </c>
      <c r="C47" s="165">
        <f>SUM(C48:C62)</f>
        <v>468</v>
      </c>
      <c r="D47" s="166">
        <f>SUM(D48:D62)</f>
        <v>314</v>
      </c>
      <c r="E47" s="158"/>
      <c r="F47" s="40"/>
      <c r="G47" s="40"/>
      <c r="H47" s="40">
        <f>SUM(H48:H62)</f>
        <v>782</v>
      </c>
      <c r="I47" s="40">
        <f t="shared" ref="I47:N47" si="24">SUM(I48:I62)</f>
        <v>130</v>
      </c>
      <c r="J47" s="40">
        <f t="shared" si="24"/>
        <v>652</v>
      </c>
      <c r="K47" s="40">
        <f t="shared" si="24"/>
        <v>216</v>
      </c>
      <c r="L47" s="40">
        <f t="shared" si="24"/>
        <v>336</v>
      </c>
      <c r="M47" s="40">
        <f t="shared" si="24"/>
        <v>42</v>
      </c>
      <c r="N47" s="40">
        <f t="shared" si="24"/>
        <v>54</v>
      </c>
      <c r="O47" s="40">
        <f>SUM(O48:O62)</f>
        <v>4</v>
      </c>
      <c r="P47" s="40"/>
      <c r="Q47" s="40"/>
      <c r="R47" s="40"/>
      <c r="S47" s="40"/>
      <c r="T47" s="40">
        <f t="shared" ref="T47:Z47" si="25">SUM(T48:T62)</f>
        <v>168</v>
      </c>
      <c r="U47" s="40"/>
      <c r="V47" s="40">
        <f t="shared" si="25"/>
        <v>126</v>
      </c>
      <c r="W47" s="40"/>
      <c r="X47" s="40">
        <f t="shared" si="25"/>
        <v>220</v>
      </c>
      <c r="Y47" s="40"/>
      <c r="Z47" s="40">
        <f t="shared" si="25"/>
        <v>138</v>
      </c>
      <c r="AA47" s="208"/>
      <c r="AD47" s="4"/>
    </row>
    <row r="48" spans="1:30" x14ac:dyDescent="0.25">
      <c r="A48" s="198" t="s">
        <v>49</v>
      </c>
      <c r="B48" s="139" t="s">
        <v>50</v>
      </c>
      <c r="C48" s="190">
        <v>42</v>
      </c>
      <c r="D48" s="191"/>
      <c r="E48" s="69"/>
      <c r="F48" s="197">
        <v>3</v>
      </c>
      <c r="G48" s="197"/>
      <c r="H48" s="3">
        <f>I48+J48</f>
        <v>42</v>
      </c>
      <c r="I48" s="3">
        <v>10</v>
      </c>
      <c r="J48" s="2">
        <f t="shared" ref="J48:J62" si="26">K48+L48+M48+N48+O48</f>
        <v>32</v>
      </c>
      <c r="K48" s="197">
        <v>10</v>
      </c>
      <c r="L48" s="197">
        <v>16</v>
      </c>
      <c r="M48" s="197">
        <v>2</v>
      </c>
      <c r="N48" s="197">
        <v>4</v>
      </c>
      <c r="O48" s="197"/>
      <c r="P48" s="197"/>
      <c r="Q48" s="197"/>
      <c r="R48" s="197"/>
      <c r="S48" s="197"/>
      <c r="T48" s="3">
        <f>J48</f>
        <v>32</v>
      </c>
      <c r="U48" s="197" t="s">
        <v>117</v>
      </c>
      <c r="V48" s="197"/>
      <c r="W48" s="197"/>
      <c r="X48" s="197"/>
      <c r="Y48" s="197"/>
      <c r="Z48" s="197"/>
      <c r="AA48" s="160"/>
      <c r="AD48" s="4"/>
    </row>
    <row r="49" spans="1:30" x14ac:dyDescent="0.25">
      <c r="A49" s="198" t="s">
        <v>51</v>
      </c>
      <c r="B49" s="139" t="s">
        <v>52</v>
      </c>
      <c r="C49" s="190">
        <v>42</v>
      </c>
      <c r="D49" s="191"/>
      <c r="E49" s="69">
        <v>4</v>
      </c>
      <c r="F49" s="197"/>
      <c r="G49" s="197"/>
      <c r="H49" s="3">
        <f>I49+J49</f>
        <v>42</v>
      </c>
      <c r="I49" s="3">
        <v>10</v>
      </c>
      <c r="J49" s="2">
        <f t="shared" si="26"/>
        <v>32</v>
      </c>
      <c r="K49" s="197">
        <v>10</v>
      </c>
      <c r="L49" s="197">
        <v>16</v>
      </c>
      <c r="M49" s="197">
        <v>2</v>
      </c>
      <c r="N49" s="197">
        <v>4</v>
      </c>
      <c r="O49" s="197"/>
      <c r="P49" s="197"/>
      <c r="Q49" s="197"/>
      <c r="R49" s="197"/>
      <c r="S49" s="197"/>
      <c r="T49" s="197"/>
      <c r="U49" s="197"/>
      <c r="V49" s="3">
        <f>J49</f>
        <v>32</v>
      </c>
      <c r="W49" s="197" t="s">
        <v>117</v>
      </c>
      <c r="X49" s="197"/>
      <c r="Y49" s="197"/>
      <c r="Z49" s="197"/>
      <c r="AA49" s="160"/>
      <c r="AD49" s="4"/>
    </row>
    <row r="50" spans="1:30" x14ac:dyDescent="0.25">
      <c r="A50" s="198" t="s">
        <v>53</v>
      </c>
      <c r="B50" s="139" t="s">
        <v>54</v>
      </c>
      <c r="C50" s="190">
        <v>60</v>
      </c>
      <c r="D50" s="191"/>
      <c r="E50" s="69">
        <v>5</v>
      </c>
      <c r="G50" s="197"/>
      <c r="H50" s="3">
        <f>I50+J50</f>
        <v>60</v>
      </c>
      <c r="I50" s="3">
        <v>4</v>
      </c>
      <c r="J50" s="2">
        <f t="shared" si="26"/>
        <v>56</v>
      </c>
      <c r="K50" s="197">
        <v>18</v>
      </c>
      <c r="L50" s="197">
        <v>28</v>
      </c>
      <c r="M50" s="197">
        <v>2</v>
      </c>
      <c r="N50" s="197">
        <v>8</v>
      </c>
      <c r="O50" s="197"/>
      <c r="P50" s="197"/>
      <c r="Q50" s="197"/>
      <c r="R50" s="197"/>
      <c r="S50" s="197"/>
      <c r="T50" s="197"/>
      <c r="U50" s="197"/>
      <c r="V50" s="197"/>
      <c r="W50" s="197"/>
      <c r="X50" s="197">
        <f>J50</f>
        <v>56</v>
      </c>
      <c r="Y50" s="197" t="s">
        <v>117</v>
      </c>
      <c r="Z50" s="197"/>
      <c r="AA50" s="160"/>
      <c r="AD50" s="4"/>
    </row>
    <row r="51" spans="1:30" x14ac:dyDescent="0.25">
      <c r="A51" s="198" t="s">
        <v>55</v>
      </c>
      <c r="B51" s="139" t="s">
        <v>56</v>
      </c>
      <c r="C51" s="190"/>
      <c r="D51" s="191">
        <v>60</v>
      </c>
      <c r="E51" s="69"/>
      <c r="F51" s="197"/>
      <c r="G51" s="197">
        <v>3</v>
      </c>
      <c r="H51" s="3">
        <f t="shared" ref="H51:H62" si="27">I51+J51</f>
        <v>60</v>
      </c>
      <c r="I51" s="3">
        <v>12</v>
      </c>
      <c r="J51" s="2">
        <f>K51+L51+M51+N51+O51</f>
        <v>48</v>
      </c>
      <c r="K51" s="197">
        <v>18</v>
      </c>
      <c r="L51" s="197">
        <v>22</v>
      </c>
      <c r="M51" s="197">
        <v>4</v>
      </c>
      <c r="N51" s="197">
        <v>4</v>
      </c>
      <c r="O51" s="197"/>
      <c r="P51" s="197"/>
      <c r="Q51" s="197"/>
      <c r="R51" s="197"/>
      <c r="S51" s="197"/>
      <c r="T51" s="3">
        <f>J51</f>
        <v>48</v>
      </c>
      <c r="U51" s="197" t="s">
        <v>113</v>
      </c>
      <c r="V51" s="197"/>
      <c r="W51" s="197"/>
      <c r="X51" s="197"/>
      <c r="Y51" s="197"/>
      <c r="Z51" s="197"/>
      <c r="AA51" s="160"/>
      <c r="AD51" s="4"/>
    </row>
    <row r="52" spans="1:30" x14ac:dyDescent="0.25">
      <c r="A52" s="198" t="s">
        <v>57</v>
      </c>
      <c r="B52" s="139" t="s">
        <v>58</v>
      </c>
      <c r="C52" s="190"/>
      <c r="D52" s="191">
        <v>70</v>
      </c>
      <c r="E52" s="69"/>
      <c r="F52" s="197"/>
      <c r="G52" s="197">
        <v>3</v>
      </c>
      <c r="H52" s="3">
        <f t="shared" si="27"/>
        <v>70</v>
      </c>
      <c r="I52" s="3">
        <v>12</v>
      </c>
      <c r="J52" s="2">
        <f>K52+L52+M52+N52+O52</f>
        <v>58</v>
      </c>
      <c r="K52" s="197">
        <v>22</v>
      </c>
      <c r="L52" s="197">
        <v>28</v>
      </c>
      <c r="M52" s="197">
        <v>4</v>
      </c>
      <c r="N52" s="197">
        <v>4</v>
      </c>
      <c r="O52" s="197"/>
      <c r="P52" s="197"/>
      <c r="Q52" s="197"/>
      <c r="R52" s="197"/>
      <c r="S52" s="197"/>
      <c r="T52" s="3">
        <f>J52</f>
        <v>58</v>
      </c>
      <c r="U52" s="197" t="s">
        <v>113</v>
      </c>
      <c r="V52" s="197"/>
      <c r="W52" s="197"/>
      <c r="X52" s="197"/>
      <c r="Y52" s="197"/>
      <c r="Z52" s="197"/>
      <c r="AA52" s="160"/>
      <c r="AD52" s="4"/>
    </row>
    <row r="53" spans="1:30" x14ac:dyDescent="0.25">
      <c r="A53" s="198" t="s">
        <v>59</v>
      </c>
      <c r="B53" s="140" t="s">
        <v>60</v>
      </c>
      <c r="C53" s="190"/>
      <c r="D53" s="191">
        <v>42</v>
      </c>
      <c r="E53" s="69"/>
      <c r="F53" s="197"/>
      <c r="G53" s="197">
        <v>6</v>
      </c>
      <c r="H53" s="3">
        <f t="shared" si="27"/>
        <v>42</v>
      </c>
      <c r="I53" s="3">
        <v>6</v>
      </c>
      <c r="J53" s="2">
        <f t="shared" si="26"/>
        <v>36</v>
      </c>
      <c r="K53" s="197">
        <v>14</v>
      </c>
      <c r="L53" s="197">
        <v>16</v>
      </c>
      <c r="M53" s="197">
        <v>4</v>
      </c>
      <c r="N53" s="197">
        <v>2</v>
      </c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3">
        <f>J53</f>
        <v>36</v>
      </c>
      <c r="AA53" s="160" t="s">
        <v>113</v>
      </c>
      <c r="AD53" s="4"/>
    </row>
    <row r="54" spans="1:30" x14ac:dyDescent="0.25">
      <c r="A54" s="198" t="s">
        <v>61</v>
      </c>
      <c r="B54" s="139" t="s">
        <v>62</v>
      </c>
      <c r="C54" s="190">
        <v>40</v>
      </c>
      <c r="D54" s="191"/>
      <c r="E54" s="69">
        <v>6</v>
      </c>
      <c r="F54" s="197"/>
      <c r="G54" s="197"/>
      <c r="H54" s="3">
        <f t="shared" si="27"/>
        <v>40</v>
      </c>
      <c r="I54" s="3">
        <v>6</v>
      </c>
      <c r="J54" s="2">
        <f t="shared" si="26"/>
        <v>34</v>
      </c>
      <c r="K54" s="197">
        <v>12</v>
      </c>
      <c r="L54" s="197">
        <v>16</v>
      </c>
      <c r="M54" s="197">
        <v>2</v>
      </c>
      <c r="N54" s="197">
        <v>4</v>
      </c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3">
        <f>J54</f>
        <v>34</v>
      </c>
      <c r="AA54" s="160" t="s">
        <v>117</v>
      </c>
      <c r="AD54" s="4"/>
    </row>
    <row r="55" spans="1:30" x14ac:dyDescent="0.25">
      <c r="A55" s="198" t="s">
        <v>63</v>
      </c>
      <c r="B55" s="140" t="s">
        <v>64</v>
      </c>
      <c r="C55" s="190">
        <v>60</v>
      </c>
      <c r="D55" s="191"/>
      <c r="E55" s="69">
        <v>5</v>
      </c>
      <c r="F55" s="197"/>
      <c r="G55" s="197"/>
      <c r="H55" s="3">
        <f t="shared" si="27"/>
        <v>60</v>
      </c>
      <c r="I55" s="3">
        <v>12</v>
      </c>
      <c r="J55" s="2">
        <f t="shared" si="26"/>
        <v>48</v>
      </c>
      <c r="K55" s="197">
        <v>16</v>
      </c>
      <c r="L55" s="197">
        <v>24</v>
      </c>
      <c r="M55" s="197">
        <v>2</v>
      </c>
      <c r="N55" s="197">
        <v>6</v>
      </c>
      <c r="O55" s="197"/>
      <c r="P55" s="197"/>
      <c r="Q55" s="197"/>
      <c r="R55" s="197"/>
      <c r="S55" s="197"/>
      <c r="T55" s="197"/>
      <c r="U55" s="197"/>
      <c r="V55" s="197"/>
      <c r="W55" s="197"/>
      <c r="X55" s="3">
        <f>J55</f>
        <v>48</v>
      </c>
      <c r="Y55" s="197" t="s">
        <v>117</v>
      </c>
      <c r="Z55" s="197"/>
      <c r="AA55" s="160"/>
      <c r="AD55" s="4"/>
    </row>
    <row r="56" spans="1:30" x14ac:dyDescent="0.25">
      <c r="A56" s="198" t="s">
        <v>65</v>
      </c>
      <c r="B56" s="140" t="s">
        <v>66</v>
      </c>
      <c r="C56" s="190"/>
      <c r="D56" s="191">
        <v>70</v>
      </c>
      <c r="E56" s="69"/>
      <c r="F56" s="197"/>
      <c r="G56" s="197">
        <v>5</v>
      </c>
      <c r="H56" s="3">
        <f t="shared" si="27"/>
        <v>70</v>
      </c>
      <c r="I56" s="3">
        <v>14</v>
      </c>
      <c r="J56" s="2">
        <f t="shared" si="26"/>
        <v>56</v>
      </c>
      <c r="K56" s="197">
        <v>20</v>
      </c>
      <c r="L56" s="197">
        <v>28</v>
      </c>
      <c r="M56" s="197">
        <v>4</v>
      </c>
      <c r="N56" s="197">
        <v>4</v>
      </c>
      <c r="O56" s="197"/>
      <c r="P56" s="197"/>
      <c r="Q56" s="197"/>
      <c r="R56" s="197"/>
      <c r="S56" s="197"/>
      <c r="T56" s="197"/>
      <c r="U56" s="197"/>
      <c r="V56" s="63"/>
      <c r="W56" s="64"/>
      <c r="X56" s="4">
        <f>J56</f>
        <v>56</v>
      </c>
      <c r="Y56" s="197" t="s">
        <v>113</v>
      </c>
      <c r="Z56" s="197"/>
      <c r="AA56" s="160"/>
      <c r="AD56" s="4"/>
    </row>
    <row r="57" spans="1:30" x14ac:dyDescent="0.25">
      <c r="A57" s="198" t="s">
        <v>67</v>
      </c>
      <c r="B57" s="139" t="s">
        <v>68</v>
      </c>
      <c r="C57" s="190"/>
      <c r="D57" s="191">
        <v>40</v>
      </c>
      <c r="E57" s="69">
        <v>3</v>
      </c>
      <c r="F57" s="197"/>
      <c r="G57" s="197"/>
      <c r="H57" s="3">
        <f t="shared" si="27"/>
        <v>40</v>
      </c>
      <c r="I57" s="3">
        <v>10</v>
      </c>
      <c r="J57" s="2">
        <f t="shared" si="26"/>
        <v>30</v>
      </c>
      <c r="K57" s="197">
        <v>10</v>
      </c>
      <c r="L57" s="197">
        <v>14</v>
      </c>
      <c r="M57" s="197">
        <v>2</v>
      </c>
      <c r="N57" s="197">
        <v>4</v>
      </c>
      <c r="O57" s="197"/>
      <c r="P57" s="197"/>
      <c r="Q57" s="197"/>
      <c r="R57" s="197"/>
      <c r="S57" s="197"/>
      <c r="T57" s="3">
        <f>J57</f>
        <v>30</v>
      </c>
      <c r="U57" s="197" t="s">
        <v>117</v>
      </c>
      <c r="V57" s="197"/>
      <c r="W57" s="197"/>
      <c r="X57" s="197"/>
      <c r="Y57" s="197"/>
      <c r="Z57" s="197"/>
      <c r="AA57" s="160"/>
      <c r="AD57" s="4"/>
    </row>
    <row r="58" spans="1:30" x14ac:dyDescent="0.25">
      <c r="A58" s="198" t="s">
        <v>69</v>
      </c>
      <c r="B58" s="139" t="s">
        <v>70</v>
      </c>
      <c r="C58" s="190"/>
      <c r="D58" s="191">
        <v>32</v>
      </c>
      <c r="E58" s="69">
        <v>4</v>
      </c>
      <c r="F58" s="197"/>
      <c r="G58" s="197"/>
      <c r="H58" s="3">
        <f t="shared" si="27"/>
        <v>32</v>
      </c>
      <c r="I58" s="3">
        <v>6</v>
      </c>
      <c r="J58" s="2">
        <f t="shared" si="26"/>
        <v>26</v>
      </c>
      <c r="K58" s="197">
        <v>10</v>
      </c>
      <c r="L58" s="197">
        <v>14</v>
      </c>
      <c r="M58" s="197">
        <v>2</v>
      </c>
      <c r="N58" s="197"/>
      <c r="O58" s="197"/>
      <c r="P58" s="197"/>
      <c r="Q58" s="197"/>
      <c r="R58" s="197"/>
      <c r="S58" s="197"/>
      <c r="T58" s="197"/>
      <c r="U58" s="197"/>
      <c r="V58" s="1">
        <f>J58</f>
        <v>26</v>
      </c>
      <c r="W58" s="197" t="s">
        <v>117</v>
      </c>
      <c r="X58" s="197"/>
      <c r="Y58" s="197"/>
      <c r="Z58" s="3"/>
      <c r="AA58" s="160"/>
      <c r="AD58" s="4"/>
    </row>
    <row r="59" spans="1:30" x14ac:dyDescent="0.25">
      <c r="A59" s="198" t="s">
        <v>71</v>
      </c>
      <c r="B59" s="139" t="s">
        <v>72</v>
      </c>
      <c r="C59" s="190">
        <v>82</v>
      </c>
      <c r="D59" s="191"/>
      <c r="E59" s="69"/>
      <c r="F59" s="197"/>
      <c r="G59" s="197">
        <v>4</v>
      </c>
      <c r="H59" s="3">
        <f>I59+J59</f>
        <v>82</v>
      </c>
      <c r="I59" s="3">
        <v>14</v>
      </c>
      <c r="J59" s="2">
        <f>K59+L59+M59+N59+O59</f>
        <v>68</v>
      </c>
      <c r="K59" s="197">
        <v>22</v>
      </c>
      <c r="L59" s="197">
        <v>32</v>
      </c>
      <c r="M59" s="197">
        <v>4</v>
      </c>
      <c r="N59" s="197">
        <v>6</v>
      </c>
      <c r="O59" s="197">
        <v>4</v>
      </c>
      <c r="P59" s="197"/>
      <c r="Q59" s="197"/>
      <c r="R59" s="197"/>
      <c r="S59" s="197"/>
      <c r="T59" s="197"/>
      <c r="U59" s="197"/>
      <c r="V59" s="3">
        <f>J59</f>
        <v>68</v>
      </c>
      <c r="W59" s="197" t="s">
        <v>113</v>
      </c>
      <c r="X59" s="197"/>
      <c r="Y59" s="197"/>
      <c r="Z59" s="197"/>
      <c r="AA59" s="160"/>
      <c r="AD59" s="4"/>
    </row>
    <row r="60" spans="1:30" x14ac:dyDescent="0.25">
      <c r="A60" s="198" t="s">
        <v>73</v>
      </c>
      <c r="B60" s="139" t="s">
        <v>74</v>
      </c>
      <c r="C60" s="190">
        <v>32</v>
      </c>
      <c r="D60" s="191"/>
      <c r="E60" s="69">
        <v>5</v>
      </c>
      <c r="F60" s="197"/>
      <c r="G60" s="197"/>
      <c r="H60" s="3">
        <f t="shared" si="27"/>
        <v>32</v>
      </c>
      <c r="I60" s="3">
        <v>4</v>
      </c>
      <c r="J60" s="2">
        <f t="shared" si="26"/>
        <v>28</v>
      </c>
      <c r="K60" s="197">
        <v>12</v>
      </c>
      <c r="L60" s="197">
        <v>14</v>
      </c>
      <c r="M60" s="197">
        <v>2</v>
      </c>
      <c r="N60" s="197"/>
      <c r="O60" s="197"/>
      <c r="P60" s="197"/>
      <c r="Q60" s="197"/>
      <c r="R60" s="197"/>
      <c r="S60" s="197"/>
      <c r="T60" s="197"/>
      <c r="U60" s="197"/>
      <c r="V60" s="3"/>
      <c r="W60" s="197"/>
      <c r="X60" s="3">
        <f>J60</f>
        <v>28</v>
      </c>
      <c r="Y60" s="197" t="s">
        <v>117</v>
      </c>
      <c r="Z60" s="197"/>
      <c r="AA60" s="160"/>
      <c r="AD60" s="4"/>
    </row>
    <row r="61" spans="1:30" ht="30" x14ac:dyDescent="0.25">
      <c r="A61" s="198" t="s">
        <v>75</v>
      </c>
      <c r="B61" s="139" t="s">
        <v>76</v>
      </c>
      <c r="C61" s="190">
        <v>42</v>
      </c>
      <c r="D61" s="191"/>
      <c r="E61" s="69">
        <v>5</v>
      </c>
      <c r="F61" s="197"/>
      <c r="G61" s="197"/>
      <c r="H61" s="3">
        <f t="shared" si="27"/>
        <v>42</v>
      </c>
      <c r="I61" s="3">
        <v>10</v>
      </c>
      <c r="J61" s="2">
        <f t="shared" si="26"/>
        <v>32</v>
      </c>
      <c r="K61" s="197">
        <v>8</v>
      </c>
      <c r="L61" s="197">
        <v>20</v>
      </c>
      <c r="M61" s="197">
        <v>4</v>
      </c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3">
        <f>J61</f>
        <v>32</v>
      </c>
      <c r="Y61" s="197" t="s">
        <v>117</v>
      </c>
      <c r="Z61" s="197"/>
      <c r="AA61" s="160"/>
      <c r="AD61" s="4"/>
    </row>
    <row r="62" spans="1:30" x14ac:dyDescent="0.25">
      <c r="A62" s="198" t="s">
        <v>77</v>
      </c>
      <c r="B62" s="139" t="s">
        <v>78</v>
      </c>
      <c r="C62" s="190">
        <v>68</v>
      </c>
      <c r="D62" s="191"/>
      <c r="E62" s="69">
        <v>6</v>
      </c>
      <c r="F62" s="197"/>
      <c r="G62" s="197"/>
      <c r="H62" s="3">
        <f t="shared" si="27"/>
        <v>68</v>
      </c>
      <c r="I62" s="3"/>
      <c r="J62" s="2">
        <f t="shared" si="26"/>
        <v>68</v>
      </c>
      <c r="K62" s="197">
        <v>14</v>
      </c>
      <c r="L62" s="197">
        <v>48</v>
      </c>
      <c r="M62" s="197">
        <v>2</v>
      </c>
      <c r="N62" s="197">
        <v>4</v>
      </c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3">
        <f>J62</f>
        <v>68</v>
      </c>
      <c r="AA62" s="160" t="s">
        <v>117</v>
      </c>
      <c r="AD62" s="4"/>
    </row>
    <row r="63" spans="1:30" x14ac:dyDescent="0.25">
      <c r="A63" s="39" t="s">
        <v>80</v>
      </c>
      <c r="B63" s="134" t="s">
        <v>79</v>
      </c>
      <c r="C63" s="165">
        <f>C64+C69+C75+C79+C85+C91</f>
        <v>1008</v>
      </c>
      <c r="D63" s="196">
        <f>D64+D69+D75+D79+D85+D91</f>
        <v>246</v>
      </c>
      <c r="E63" s="158"/>
      <c r="F63" s="40"/>
      <c r="G63" s="40"/>
      <c r="H63" s="41">
        <f>H64+H69+H75+H79+H85+H91</f>
        <v>1254</v>
      </c>
      <c r="I63" s="41">
        <f t="shared" ref="I63:N63" si="28">I64+I69+I75+I79+I85</f>
        <v>82</v>
      </c>
      <c r="J63" s="41">
        <f>J64+J69+J75+J79+J85</f>
        <v>1028</v>
      </c>
      <c r="K63" s="41">
        <f t="shared" si="28"/>
        <v>170</v>
      </c>
      <c r="L63" s="41">
        <f t="shared" si="28"/>
        <v>762</v>
      </c>
      <c r="M63" s="41">
        <f t="shared" si="28"/>
        <v>62</v>
      </c>
      <c r="N63" s="41">
        <f t="shared" si="28"/>
        <v>30</v>
      </c>
      <c r="O63" s="41">
        <f>O64+O69+O75+O79+O85</f>
        <v>4</v>
      </c>
      <c r="P63" s="41"/>
      <c r="Q63" s="41"/>
      <c r="R63" s="41"/>
      <c r="S63" s="41"/>
      <c r="T63" s="41">
        <f t="shared" ref="T63:Z63" si="29">T64+T69+T75+T79+T85</f>
        <v>172</v>
      </c>
      <c r="U63" s="41"/>
      <c r="V63" s="41">
        <f t="shared" si="29"/>
        <v>512</v>
      </c>
      <c r="W63" s="41"/>
      <c r="X63" s="41">
        <f t="shared" si="29"/>
        <v>254</v>
      </c>
      <c r="Y63" s="41"/>
      <c r="Z63" s="41">
        <f t="shared" si="29"/>
        <v>90</v>
      </c>
      <c r="AA63" s="207"/>
      <c r="AD63" s="4"/>
    </row>
    <row r="64" spans="1:30" ht="30" x14ac:dyDescent="0.25">
      <c r="A64" s="46" t="s">
        <v>81</v>
      </c>
      <c r="B64" s="141" t="s">
        <v>225</v>
      </c>
      <c r="C64" s="174">
        <f>C65+C66+C67+C68</f>
        <v>164</v>
      </c>
      <c r="D64" s="175">
        <f>D65+D66+D67+D68</f>
        <v>36</v>
      </c>
      <c r="E64" s="159"/>
      <c r="F64" s="47"/>
      <c r="G64" s="47">
        <v>4</v>
      </c>
      <c r="H64" s="48">
        <f>H65+H66+H67+H68</f>
        <v>200</v>
      </c>
      <c r="I64" s="48">
        <f t="shared" ref="I64:AA64" si="30">I65+I66+I67+I68</f>
        <v>10</v>
      </c>
      <c r="J64" s="48">
        <f t="shared" si="30"/>
        <v>190</v>
      </c>
      <c r="K64" s="48">
        <f t="shared" si="30"/>
        <v>32</v>
      </c>
      <c r="L64" s="48">
        <f t="shared" si="30"/>
        <v>144</v>
      </c>
      <c r="M64" s="48">
        <f t="shared" si="30"/>
        <v>10</v>
      </c>
      <c r="N64" s="48">
        <f t="shared" si="30"/>
        <v>4</v>
      </c>
      <c r="O64" s="48">
        <f t="shared" si="30"/>
        <v>0</v>
      </c>
      <c r="P64" s="48"/>
      <c r="Q64" s="48"/>
      <c r="R64" s="48"/>
      <c r="S64" s="48"/>
      <c r="T64" s="48">
        <f t="shared" si="30"/>
        <v>0</v>
      </c>
      <c r="U64" s="48">
        <f t="shared" si="30"/>
        <v>0</v>
      </c>
      <c r="V64" s="48">
        <f t="shared" si="30"/>
        <v>190</v>
      </c>
      <c r="W64" s="48" t="s">
        <v>113</v>
      </c>
      <c r="X64" s="48">
        <f t="shared" si="30"/>
        <v>0</v>
      </c>
      <c r="Y64" s="48">
        <f t="shared" si="30"/>
        <v>0</v>
      </c>
      <c r="Z64" s="48">
        <f t="shared" si="30"/>
        <v>0</v>
      </c>
      <c r="AA64" s="209">
        <f t="shared" si="30"/>
        <v>0</v>
      </c>
      <c r="AD64" s="4"/>
    </row>
    <row r="65" spans="1:30" x14ac:dyDescent="0.25">
      <c r="A65" s="198" t="s">
        <v>82</v>
      </c>
      <c r="B65" s="142" t="s">
        <v>226</v>
      </c>
      <c r="C65" s="198">
        <v>44</v>
      </c>
      <c r="D65" s="160">
        <v>36</v>
      </c>
      <c r="E65" s="69"/>
      <c r="F65" s="197"/>
      <c r="G65" s="197"/>
      <c r="H65" s="3">
        <f>I65+J65</f>
        <v>80</v>
      </c>
      <c r="I65" s="3">
        <v>10</v>
      </c>
      <c r="J65" s="2">
        <f>K65+L65+M65+N65+O65</f>
        <v>70</v>
      </c>
      <c r="K65" s="197">
        <v>32</v>
      </c>
      <c r="L65" s="197">
        <v>36</v>
      </c>
      <c r="M65" s="197"/>
      <c r="N65" s="197">
        <v>2</v>
      </c>
      <c r="O65" s="197"/>
      <c r="P65" s="197"/>
      <c r="Q65" s="197"/>
      <c r="R65" s="197"/>
      <c r="S65" s="197"/>
      <c r="T65" s="197"/>
      <c r="U65" s="197"/>
      <c r="V65" s="197">
        <f>J65</f>
        <v>70</v>
      </c>
      <c r="W65" s="197"/>
      <c r="X65" s="197"/>
      <c r="Y65" s="197"/>
      <c r="Z65" s="197"/>
      <c r="AA65" s="160"/>
      <c r="AD65" s="4"/>
    </row>
    <row r="66" spans="1:30" x14ac:dyDescent="0.25">
      <c r="A66" s="198" t="s">
        <v>83</v>
      </c>
      <c r="B66" s="143" t="s">
        <v>84</v>
      </c>
      <c r="C66" s="190">
        <v>36</v>
      </c>
      <c r="D66" s="191"/>
      <c r="E66" s="69"/>
      <c r="F66" s="197"/>
      <c r="G66" s="197"/>
      <c r="H66" s="3">
        <f>I66+J66</f>
        <v>36</v>
      </c>
      <c r="I66" s="3"/>
      <c r="J66" s="2">
        <f>K66+L66+M66+N66+O66</f>
        <v>36</v>
      </c>
      <c r="K66" s="197"/>
      <c r="L66" s="197">
        <v>36</v>
      </c>
      <c r="M66" s="197"/>
      <c r="N66" s="197"/>
      <c r="O66" s="197"/>
      <c r="P66" s="197"/>
      <c r="Q66" s="197"/>
      <c r="R66" s="197"/>
      <c r="S66" s="197"/>
      <c r="T66" s="197"/>
      <c r="U66" s="197"/>
      <c r="V66" s="197">
        <f>J66</f>
        <v>36</v>
      </c>
      <c r="W66" s="197"/>
      <c r="X66" s="197"/>
      <c r="Y66" s="197"/>
      <c r="Z66" s="197"/>
      <c r="AA66" s="160"/>
      <c r="AD66" s="4"/>
    </row>
    <row r="67" spans="1:30" x14ac:dyDescent="0.25">
      <c r="A67" s="198" t="s">
        <v>85</v>
      </c>
      <c r="B67" s="143" t="s">
        <v>86</v>
      </c>
      <c r="C67" s="190">
        <v>72</v>
      </c>
      <c r="D67" s="191"/>
      <c r="E67" s="69"/>
      <c r="F67" s="197"/>
      <c r="G67" s="197"/>
      <c r="H67" s="3">
        <f>I67+J67</f>
        <v>72</v>
      </c>
      <c r="I67" s="3"/>
      <c r="J67" s="2">
        <f>K67+L67+M67+N67+O67</f>
        <v>72</v>
      </c>
      <c r="K67" s="197"/>
      <c r="L67" s="197">
        <v>72</v>
      </c>
      <c r="M67" s="197"/>
      <c r="N67" s="197"/>
      <c r="O67" s="197"/>
      <c r="P67" s="197"/>
      <c r="Q67" s="197"/>
      <c r="R67" s="197"/>
      <c r="S67" s="197"/>
      <c r="T67" s="197"/>
      <c r="U67" s="197"/>
      <c r="V67" s="197">
        <f>J67</f>
        <v>72</v>
      </c>
      <c r="W67" s="197"/>
      <c r="X67" s="197"/>
      <c r="Y67" s="197"/>
      <c r="Z67" s="197"/>
      <c r="AA67" s="160"/>
      <c r="AD67" s="4"/>
    </row>
    <row r="68" spans="1:30" x14ac:dyDescent="0.25">
      <c r="A68" s="198" t="s">
        <v>108</v>
      </c>
      <c r="B68" s="143" t="s">
        <v>87</v>
      </c>
      <c r="C68" s="190">
        <v>12</v>
      </c>
      <c r="D68" s="191"/>
      <c r="E68" s="69"/>
      <c r="F68" s="197"/>
      <c r="G68" s="197"/>
      <c r="H68" s="3">
        <f>I68+J68</f>
        <v>12</v>
      </c>
      <c r="I68" s="3"/>
      <c r="J68" s="2">
        <f>K68+L68+M68+N68+O68</f>
        <v>12</v>
      </c>
      <c r="K68" s="197"/>
      <c r="L68" s="197"/>
      <c r="M68" s="197">
        <v>10</v>
      </c>
      <c r="N68" s="197">
        <v>2</v>
      </c>
      <c r="O68" s="197"/>
      <c r="P68" s="197"/>
      <c r="Q68" s="197"/>
      <c r="R68" s="197"/>
      <c r="S68" s="197"/>
      <c r="T68" s="197"/>
      <c r="U68" s="197"/>
      <c r="V68" s="197">
        <f>J68</f>
        <v>12</v>
      </c>
      <c r="W68" s="197"/>
      <c r="X68" s="197"/>
      <c r="Y68" s="197"/>
      <c r="Z68" s="197"/>
      <c r="AA68" s="160"/>
      <c r="AD68" s="4"/>
    </row>
    <row r="69" spans="1:30" ht="45" x14ac:dyDescent="0.25">
      <c r="A69" s="46" t="s">
        <v>88</v>
      </c>
      <c r="B69" s="141" t="s">
        <v>227</v>
      </c>
      <c r="C69" s="174">
        <f>C70+C71+C72+C73+C74</f>
        <v>270</v>
      </c>
      <c r="D69" s="175">
        <f>D70+D71+D72+D73+D74</f>
        <v>72</v>
      </c>
      <c r="E69" s="159"/>
      <c r="F69" s="47"/>
      <c r="G69" s="47">
        <v>4</v>
      </c>
      <c r="H69" s="47">
        <f>SUM(H70:H74)</f>
        <v>342</v>
      </c>
      <c r="I69" s="47">
        <f t="shared" ref="I69:N69" si="31">SUM(I70:I74)</f>
        <v>20</v>
      </c>
      <c r="J69" s="47">
        <f t="shared" si="31"/>
        <v>322</v>
      </c>
      <c r="K69" s="47">
        <f t="shared" si="31"/>
        <v>66</v>
      </c>
      <c r="L69" s="47">
        <f t="shared" si="31"/>
        <v>230</v>
      </c>
      <c r="M69" s="47">
        <f t="shared" si="31"/>
        <v>16</v>
      </c>
      <c r="N69" s="47">
        <f t="shared" si="31"/>
        <v>10</v>
      </c>
      <c r="O69" s="47">
        <f>SUM(O70:O74)</f>
        <v>0</v>
      </c>
      <c r="P69" s="47"/>
      <c r="Q69" s="47"/>
      <c r="R69" s="47"/>
      <c r="S69" s="47"/>
      <c r="T69" s="47">
        <f t="shared" ref="T69:AA69" si="32">SUM(T70:T74)</f>
        <v>0</v>
      </c>
      <c r="U69" s="47">
        <f t="shared" si="32"/>
        <v>0</v>
      </c>
      <c r="V69" s="47">
        <f>SUM(V70:V74)</f>
        <v>322</v>
      </c>
      <c r="W69" s="47" t="s">
        <v>113</v>
      </c>
      <c r="X69" s="47">
        <f t="shared" si="32"/>
        <v>0</v>
      </c>
      <c r="Y69" s="47"/>
      <c r="Z69" s="47">
        <f t="shared" si="32"/>
        <v>0</v>
      </c>
      <c r="AA69" s="210">
        <f t="shared" si="32"/>
        <v>0</v>
      </c>
      <c r="AD69" s="4"/>
    </row>
    <row r="70" spans="1:30" ht="30" x14ac:dyDescent="0.25">
      <c r="A70" s="198" t="s">
        <v>89</v>
      </c>
      <c r="B70" s="144" t="s">
        <v>228</v>
      </c>
      <c r="C70" s="192">
        <v>66</v>
      </c>
      <c r="D70" s="193">
        <v>36</v>
      </c>
      <c r="E70" s="69"/>
      <c r="F70" s="197">
        <v>4</v>
      </c>
      <c r="G70" s="197"/>
      <c r="H70" s="197">
        <f>I70+J70</f>
        <v>102</v>
      </c>
      <c r="I70" s="197">
        <v>16</v>
      </c>
      <c r="J70" s="197">
        <f>K70+L70+M70+N70+O70</f>
        <v>86</v>
      </c>
      <c r="K70" s="197">
        <v>36</v>
      </c>
      <c r="L70" s="197">
        <v>42</v>
      </c>
      <c r="M70" s="197">
        <v>2</v>
      </c>
      <c r="N70" s="197">
        <v>6</v>
      </c>
      <c r="O70" s="197"/>
      <c r="P70" s="197"/>
      <c r="Q70" s="197"/>
      <c r="R70" s="197"/>
      <c r="S70" s="197"/>
      <c r="T70" s="197"/>
      <c r="U70" s="197"/>
      <c r="V70" s="197">
        <f>J70</f>
        <v>86</v>
      </c>
      <c r="W70" s="197" t="s">
        <v>121</v>
      </c>
      <c r="X70" s="197"/>
      <c r="Y70" s="197"/>
      <c r="Z70" s="197"/>
      <c r="AA70" s="160"/>
      <c r="AD70" s="4"/>
    </row>
    <row r="71" spans="1:30" ht="30" x14ac:dyDescent="0.25">
      <c r="A71" s="198" t="s">
        <v>90</v>
      </c>
      <c r="B71" s="143" t="s">
        <v>229</v>
      </c>
      <c r="C71" s="190">
        <v>48</v>
      </c>
      <c r="D71" s="191">
        <v>36</v>
      </c>
      <c r="E71" s="69"/>
      <c r="F71" s="197">
        <v>4</v>
      </c>
      <c r="G71" s="197"/>
      <c r="H71" s="197">
        <f>I71+J71</f>
        <v>84</v>
      </c>
      <c r="I71" s="3">
        <v>4</v>
      </c>
      <c r="J71" s="197">
        <f>K71+L71+M71+N71+O71</f>
        <v>80</v>
      </c>
      <c r="K71" s="197">
        <v>30</v>
      </c>
      <c r="L71" s="197">
        <v>44</v>
      </c>
      <c r="M71" s="197">
        <v>2</v>
      </c>
      <c r="N71" s="197">
        <v>4</v>
      </c>
      <c r="O71" s="197"/>
      <c r="P71" s="197"/>
      <c r="Q71" s="197"/>
      <c r="R71" s="197"/>
      <c r="S71" s="197"/>
      <c r="T71" s="197"/>
      <c r="U71" s="197"/>
      <c r="V71" s="197">
        <f>J71</f>
        <v>80</v>
      </c>
      <c r="W71" s="197" t="s">
        <v>121</v>
      </c>
      <c r="X71" s="197"/>
      <c r="Y71" s="197"/>
      <c r="Z71" s="197"/>
      <c r="AA71" s="160"/>
      <c r="AD71" s="4"/>
    </row>
    <row r="72" spans="1:30" x14ac:dyDescent="0.25">
      <c r="A72" s="198" t="s">
        <v>91</v>
      </c>
      <c r="B72" s="143" t="s">
        <v>84</v>
      </c>
      <c r="C72" s="190">
        <v>36</v>
      </c>
      <c r="D72" s="191"/>
      <c r="E72" s="69"/>
      <c r="F72" s="197"/>
      <c r="G72" s="197"/>
      <c r="H72" s="197">
        <f>I72+J72</f>
        <v>36</v>
      </c>
      <c r="I72" s="3"/>
      <c r="J72" s="197">
        <f>K72+L72+M72+N72+O72</f>
        <v>36</v>
      </c>
      <c r="K72" s="197"/>
      <c r="L72" s="197">
        <v>36</v>
      </c>
      <c r="M72" s="197"/>
      <c r="N72" s="197"/>
      <c r="O72" s="197"/>
      <c r="P72" s="197"/>
      <c r="Q72" s="197"/>
      <c r="R72" s="197"/>
      <c r="S72" s="197"/>
      <c r="T72" s="197"/>
      <c r="U72" s="197"/>
      <c r="V72" s="197">
        <f>J72</f>
        <v>36</v>
      </c>
      <c r="W72" s="197"/>
      <c r="X72" s="197"/>
      <c r="Y72" s="197"/>
      <c r="Z72" s="197"/>
      <c r="AA72" s="160"/>
      <c r="AD72" s="4"/>
    </row>
    <row r="73" spans="1:30" ht="15" customHeight="1" x14ac:dyDescent="0.25">
      <c r="A73" s="198" t="s">
        <v>92</v>
      </c>
      <c r="B73" s="143" t="s">
        <v>86</v>
      </c>
      <c r="C73" s="190">
        <v>108</v>
      </c>
      <c r="D73" s="191"/>
      <c r="E73" s="69"/>
      <c r="F73" s="197"/>
      <c r="G73" s="197"/>
      <c r="H73" s="197">
        <f>I73+J73</f>
        <v>108</v>
      </c>
      <c r="I73" s="3"/>
      <c r="J73" s="197">
        <f>K73+L73+M73+N73+O73</f>
        <v>108</v>
      </c>
      <c r="K73" s="197"/>
      <c r="L73" s="197">
        <v>108</v>
      </c>
      <c r="M73" s="197"/>
      <c r="N73" s="197"/>
      <c r="O73" s="197"/>
      <c r="P73" s="197"/>
      <c r="Q73" s="197"/>
      <c r="R73" s="197"/>
      <c r="S73" s="197"/>
      <c r="T73" s="197"/>
      <c r="U73" s="197"/>
      <c r="V73" s="197">
        <f>J73</f>
        <v>108</v>
      </c>
      <c r="W73" s="197"/>
      <c r="X73" s="197"/>
      <c r="Y73" s="197"/>
      <c r="Z73" s="197"/>
      <c r="AA73" s="160"/>
      <c r="AD73" s="4"/>
    </row>
    <row r="74" spans="1:30" x14ac:dyDescent="0.25">
      <c r="A74" s="198" t="s">
        <v>109</v>
      </c>
      <c r="B74" s="145" t="s">
        <v>87</v>
      </c>
      <c r="C74" s="194">
        <v>12</v>
      </c>
      <c r="D74" s="195"/>
      <c r="E74" s="69"/>
      <c r="F74" s="197"/>
      <c r="G74" s="197"/>
      <c r="H74" s="197">
        <f>I74+J74</f>
        <v>12</v>
      </c>
      <c r="I74" s="3"/>
      <c r="J74" s="197">
        <f>K74+L74+M74+N74+O74</f>
        <v>12</v>
      </c>
      <c r="K74" s="197"/>
      <c r="L74" s="197"/>
      <c r="M74" s="197">
        <v>12</v>
      </c>
      <c r="N74" s="197"/>
      <c r="O74" s="197"/>
      <c r="P74" s="197"/>
      <c r="Q74" s="197"/>
      <c r="R74" s="197"/>
      <c r="S74" s="197"/>
      <c r="T74" s="197"/>
      <c r="U74" s="197"/>
      <c r="V74" s="197">
        <v>12</v>
      </c>
      <c r="W74" s="197"/>
      <c r="X74" s="197"/>
      <c r="Y74" s="197"/>
      <c r="Z74" s="197"/>
      <c r="AA74" s="160"/>
      <c r="AD74" s="4"/>
    </row>
    <row r="75" spans="1:30" ht="17.25" customHeight="1" x14ac:dyDescent="0.25">
      <c r="A75" s="46" t="s">
        <v>93</v>
      </c>
      <c r="B75" s="141" t="s">
        <v>94</v>
      </c>
      <c r="C75" s="174">
        <f>C76+C77+C78</f>
        <v>82</v>
      </c>
      <c r="D75" s="175">
        <f>D76+D77+D78</f>
        <v>18</v>
      </c>
      <c r="E75" s="159"/>
      <c r="F75" s="47"/>
      <c r="G75" s="47">
        <v>6</v>
      </c>
      <c r="H75" s="47">
        <f>SUM(H76:H78)</f>
        <v>100</v>
      </c>
      <c r="I75" s="47">
        <f t="shared" ref="I75:Z75" si="33">SUM(I76:I78)</f>
        <v>10</v>
      </c>
      <c r="J75" s="47">
        <f t="shared" si="33"/>
        <v>90</v>
      </c>
      <c r="K75" s="47">
        <f t="shared" si="33"/>
        <v>20</v>
      </c>
      <c r="L75" s="47">
        <f t="shared" si="33"/>
        <v>60</v>
      </c>
      <c r="M75" s="47">
        <f t="shared" si="33"/>
        <v>6</v>
      </c>
      <c r="N75" s="47">
        <f t="shared" si="33"/>
        <v>4</v>
      </c>
      <c r="O75" s="47">
        <f t="shared" si="33"/>
        <v>0</v>
      </c>
      <c r="P75" s="47"/>
      <c r="Q75" s="47"/>
      <c r="R75" s="47"/>
      <c r="S75" s="47"/>
      <c r="T75" s="47">
        <f t="shared" si="33"/>
        <v>0</v>
      </c>
      <c r="U75" s="47">
        <f t="shared" si="33"/>
        <v>0</v>
      </c>
      <c r="V75" s="47">
        <f t="shared" si="33"/>
        <v>0</v>
      </c>
      <c r="W75" s="47">
        <f t="shared" si="33"/>
        <v>0</v>
      </c>
      <c r="X75" s="47"/>
      <c r="Y75" s="47"/>
      <c r="Z75" s="47">
        <f t="shared" si="33"/>
        <v>90</v>
      </c>
      <c r="AA75" s="210" t="s">
        <v>113</v>
      </c>
      <c r="AD75" s="4"/>
    </row>
    <row r="76" spans="1:30" x14ac:dyDescent="0.25">
      <c r="A76" s="198" t="s">
        <v>95</v>
      </c>
      <c r="B76" s="143" t="s">
        <v>230</v>
      </c>
      <c r="C76" s="190">
        <v>40</v>
      </c>
      <c r="D76" s="191">
        <v>18</v>
      </c>
      <c r="E76" s="69"/>
      <c r="F76" s="197"/>
      <c r="G76" s="197"/>
      <c r="H76" s="197">
        <f>I76+J76</f>
        <v>58</v>
      </c>
      <c r="I76" s="197">
        <v>10</v>
      </c>
      <c r="J76" s="197">
        <f>K76+L76+M76+N76+O76</f>
        <v>48</v>
      </c>
      <c r="K76" s="197">
        <v>20</v>
      </c>
      <c r="L76" s="197">
        <v>24</v>
      </c>
      <c r="M76" s="197"/>
      <c r="N76" s="197">
        <v>4</v>
      </c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>
        <f>J76</f>
        <v>48</v>
      </c>
      <c r="AA76" s="160"/>
      <c r="AD76" s="4"/>
    </row>
    <row r="77" spans="1:30" x14ac:dyDescent="0.25">
      <c r="A77" s="198" t="s">
        <v>96</v>
      </c>
      <c r="B77" s="143" t="s">
        <v>84</v>
      </c>
      <c r="C77" s="190">
        <v>36</v>
      </c>
      <c r="D77" s="191"/>
      <c r="E77" s="69"/>
      <c r="F77" s="197"/>
      <c r="G77" s="197"/>
      <c r="H77" s="197">
        <f>I77+J77</f>
        <v>36</v>
      </c>
      <c r="I77" s="3"/>
      <c r="J77" s="197">
        <f>K77+L77+M77+N77+O77</f>
        <v>36</v>
      </c>
      <c r="K77" s="197"/>
      <c r="L77" s="197">
        <v>36</v>
      </c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>
        <f>J77</f>
        <v>36</v>
      </c>
      <c r="AA77" s="160"/>
      <c r="AD77" s="4"/>
    </row>
    <row r="78" spans="1:30" x14ac:dyDescent="0.25">
      <c r="A78" s="198" t="s">
        <v>110</v>
      </c>
      <c r="B78" s="145" t="s">
        <v>87</v>
      </c>
      <c r="C78" s="194">
        <v>6</v>
      </c>
      <c r="D78" s="195"/>
      <c r="E78" s="69"/>
      <c r="F78" s="197"/>
      <c r="G78" s="197"/>
      <c r="H78" s="197">
        <f>I78+J78</f>
        <v>6</v>
      </c>
      <c r="I78" s="3"/>
      <c r="J78" s="197">
        <f>K78+L78+M78+N78+O78</f>
        <v>6</v>
      </c>
      <c r="K78" s="197"/>
      <c r="L78" s="197"/>
      <c r="M78" s="197">
        <v>6</v>
      </c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>
        <f>J78</f>
        <v>6</v>
      </c>
      <c r="AA78" s="160"/>
      <c r="AD78" s="4"/>
    </row>
    <row r="79" spans="1:30" s="38" customFormat="1" x14ac:dyDescent="0.25">
      <c r="A79" s="46" t="s">
        <v>98</v>
      </c>
      <c r="B79" s="146" t="s">
        <v>99</v>
      </c>
      <c r="C79" s="176">
        <f>C80+C81+C82+C83+C84</f>
        <v>228</v>
      </c>
      <c r="D79" s="177">
        <f>D80+D81+D82+D83+D84</f>
        <v>54</v>
      </c>
      <c r="E79" s="159"/>
      <c r="F79" s="47"/>
      <c r="G79" s="47">
        <v>5</v>
      </c>
      <c r="H79" s="47">
        <f>SUM(H80:H84)</f>
        <v>282</v>
      </c>
      <c r="I79" s="47">
        <f t="shared" ref="I79:X79" si="34">SUM(I80:I84)</f>
        <v>28</v>
      </c>
      <c r="J79" s="47">
        <f t="shared" si="34"/>
        <v>254</v>
      </c>
      <c r="K79" s="47">
        <f t="shared" si="34"/>
        <v>40</v>
      </c>
      <c r="L79" s="47">
        <f t="shared" si="34"/>
        <v>188</v>
      </c>
      <c r="M79" s="47">
        <f t="shared" si="34"/>
        <v>16</v>
      </c>
      <c r="N79" s="47">
        <f t="shared" si="34"/>
        <v>6</v>
      </c>
      <c r="O79" s="47">
        <f t="shared" si="34"/>
        <v>4</v>
      </c>
      <c r="P79" s="47"/>
      <c r="Q79" s="47"/>
      <c r="R79" s="47"/>
      <c r="S79" s="47"/>
      <c r="T79" s="47">
        <f t="shared" si="34"/>
        <v>0</v>
      </c>
      <c r="U79" s="47">
        <f t="shared" si="34"/>
        <v>0</v>
      </c>
      <c r="V79" s="47">
        <f t="shared" si="34"/>
        <v>0</v>
      </c>
      <c r="W79" s="47">
        <f t="shared" si="34"/>
        <v>0</v>
      </c>
      <c r="X79" s="47">
        <f t="shared" si="34"/>
        <v>254</v>
      </c>
      <c r="Y79" s="47" t="s">
        <v>113</v>
      </c>
      <c r="Z79" s="47"/>
      <c r="AA79" s="210"/>
    </row>
    <row r="80" spans="1:30" s="38" customFormat="1" x14ac:dyDescent="0.25">
      <c r="A80" s="198" t="s">
        <v>100</v>
      </c>
      <c r="B80" s="137" t="s">
        <v>101</v>
      </c>
      <c r="C80" s="198">
        <v>54</v>
      </c>
      <c r="D80" s="160">
        <v>18</v>
      </c>
      <c r="E80" s="69"/>
      <c r="F80" s="197">
        <v>5</v>
      </c>
      <c r="G80" s="197"/>
      <c r="H80" s="197">
        <f>I80+J80</f>
        <v>72</v>
      </c>
      <c r="I80" s="197">
        <v>10</v>
      </c>
      <c r="J80" s="197">
        <f>K80+L80+M80+N80+O80</f>
        <v>62</v>
      </c>
      <c r="K80" s="197">
        <v>20</v>
      </c>
      <c r="L80" s="197">
        <v>38</v>
      </c>
      <c r="M80" s="197">
        <v>2</v>
      </c>
      <c r="N80" s="197">
        <v>2</v>
      </c>
      <c r="O80" s="197"/>
      <c r="P80" s="197"/>
      <c r="Q80" s="197"/>
      <c r="R80" s="197"/>
      <c r="S80" s="197"/>
      <c r="T80" s="197"/>
      <c r="U80" s="197"/>
      <c r="V80" s="197"/>
      <c r="W80" s="197"/>
      <c r="X80" s="197">
        <f>J80</f>
        <v>62</v>
      </c>
      <c r="Y80" s="197" t="s">
        <v>121</v>
      </c>
      <c r="Z80" s="197"/>
      <c r="AA80" s="160"/>
    </row>
    <row r="81" spans="1:30" s="38" customFormat="1" x14ac:dyDescent="0.25">
      <c r="A81" s="198" t="s">
        <v>214</v>
      </c>
      <c r="B81" s="137" t="s">
        <v>102</v>
      </c>
      <c r="C81" s="198">
        <v>54</v>
      </c>
      <c r="D81" s="160">
        <v>36</v>
      </c>
      <c r="E81" s="69"/>
      <c r="F81" s="197">
        <v>5</v>
      </c>
      <c r="G81" s="197"/>
      <c r="H81" s="197">
        <f>I81+J81</f>
        <v>90</v>
      </c>
      <c r="I81" s="197">
        <v>18</v>
      </c>
      <c r="J81" s="197">
        <f>K81+L81+M81+N81+O81</f>
        <v>72</v>
      </c>
      <c r="K81" s="197">
        <v>20</v>
      </c>
      <c r="L81" s="197">
        <v>42</v>
      </c>
      <c r="M81" s="197">
        <v>2</v>
      </c>
      <c r="N81" s="197">
        <v>4</v>
      </c>
      <c r="O81" s="197">
        <v>4</v>
      </c>
      <c r="P81" s="197"/>
      <c r="Q81" s="197"/>
      <c r="R81" s="197"/>
      <c r="S81" s="197"/>
      <c r="T81" s="197"/>
      <c r="U81" s="197"/>
      <c r="V81" s="197"/>
      <c r="W81" s="197"/>
      <c r="X81" s="197">
        <f>J81</f>
        <v>72</v>
      </c>
      <c r="Y81" s="197" t="s">
        <v>121</v>
      </c>
      <c r="Z81" s="197"/>
      <c r="AA81" s="160"/>
    </row>
    <row r="82" spans="1:30" s="38" customFormat="1" x14ac:dyDescent="0.25">
      <c r="A82" s="198" t="s">
        <v>103</v>
      </c>
      <c r="B82" s="137" t="s">
        <v>97</v>
      </c>
      <c r="C82" s="198">
        <v>36</v>
      </c>
      <c r="D82" s="160"/>
      <c r="E82" s="69"/>
      <c r="F82" s="197"/>
      <c r="G82" s="197"/>
      <c r="H82" s="197">
        <f>I82+J82</f>
        <v>36</v>
      </c>
      <c r="I82" s="197"/>
      <c r="J82" s="197">
        <f>K82+L82+M82+N82+O82</f>
        <v>36</v>
      </c>
      <c r="K82" s="197"/>
      <c r="L82" s="197">
        <v>36</v>
      </c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>
        <f>J82</f>
        <v>36</v>
      </c>
      <c r="Y82" s="197"/>
      <c r="Z82" s="197"/>
      <c r="AA82" s="160"/>
    </row>
    <row r="83" spans="1:30" s="38" customFormat="1" x14ac:dyDescent="0.25">
      <c r="A83" s="198" t="s">
        <v>213</v>
      </c>
      <c r="B83" s="137" t="s">
        <v>86</v>
      </c>
      <c r="C83" s="198">
        <v>72</v>
      </c>
      <c r="D83" s="160"/>
      <c r="E83" s="69"/>
      <c r="F83" s="197"/>
      <c r="G83" s="197"/>
      <c r="H83" s="197">
        <f>I83+J83</f>
        <v>72</v>
      </c>
      <c r="I83" s="197"/>
      <c r="J83" s="197">
        <f>K83+L83+M83+N83+O83</f>
        <v>72</v>
      </c>
      <c r="K83" s="197"/>
      <c r="L83" s="197">
        <v>72</v>
      </c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>
        <f>J83</f>
        <v>72</v>
      </c>
      <c r="Y83" s="197"/>
      <c r="Z83" s="197"/>
      <c r="AA83" s="160"/>
    </row>
    <row r="84" spans="1:30" s="38" customFormat="1" x14ac:dyDescent="0.25">
      <c r="A84" s="32" t="s">
        <v>111</v>
      </c>
      <c r="B84" s="137" t="s">
        <v>87</v>
      </c>
      <c r="C84" s="198">
        <v>12</v>
      </c>
      <c r="D84" s="160"/>
      <c r="E84" s="69"/>
      <c r="F84" s="197"/>
      <c r="G84" s="197"/>
      <c r="H84" s="197">
        <f>I84+J84</f>
        <v>12</v>
      </c>
      <c r="I84" s="197"/>
      <c r="J84" s="197">
        <f>K84+L84+M84+N84+O84</f>
        <v>12</v>
      </c>
      <c r="K84" s="197"/>
      <c r="L84" s="197"/>
      <c r="M84" s="197">
        <v>12</v>
      </c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>
        <f>J84</f>
        <v>12</v>
      </c>
      <c r="Y84" s="197"/>
      <c r="Z84" s="197"/>
      <c r="AA84" s="160"/>
    </row>
    <row r="85" spans="1:30" ht="30" x14ac:dyDescent="0.25">
      <c r="A85" s="46" t="s">
        <v>215</v>
      </c>
      <c r="B85" s="141" t="s">
        <v>126</v>
      </c>
      <c r="C85" s="174">
        <f>C86+C87+C88+C89+C90</f>
        <v>120</v>
      </c>
      <c r="D85" s="175">
        <f>D86+D87+D88+D89+D90</f>
        <v>66</v>
      </c>
      <c r="E85" s="159"/>
      <c r="F85" s="47"/>
      <c r="G85" s="47">
        <v>3</v>
      </c>
      <c r="H85" s="47">
        <f>SUM(H86:H89)</f>
        <v>186</v>
      </c>
      <c r="I85" s="47">
        <f t="shared" ref="I85:N85" si="35">SUM(I86:I89)</f>
        <v>14</v>
      </c>
      <c r="J85" s="47">
        <f t="shared" si="35"/>
        <v>172</v>
      </c>
      <c r="K85" s="47">
        <f t="shared" si="35"/>
        <v>12</v>
      </c>
      <c r="L85" s="47">
        <f>SUM(L86:L89)</f>
        <v>140</v>
      </c>
      <c r="M85" s="47">
        <f t="shared" si="35"/>
        <v>14</v>
      </c>
      <c r="N85" s="47">
        <f t="shared" si="35"/>
        <v>6</v>
      </c>
      <c r="O85" s="47">
        <f>SUM(O86:O89)</f>
        <v>0</v>
      </c>
      <c r="P85" s="47"/>
      <c r="Q85" s="47"/>
      <c r="R85" s="47"/>
      <c r="S85" s="47"/>
      <c r="T85" s="47">
        <f t="shared" ref="T85:AA85" si="36">SUM(T86:T89)</f>
        <v>172</v>
      </c>
      <c r="U85" s="47" t="s">
        <v>113</v>
      </c>
      <c r="V85" s="47">
        <f t="shared" si="36"/>
        <v>0</v>
      </c>
      <c r="W85" s="47">
        <f t="shared" si="36"/>
        <v>0</v>
      </c>
      <c r="X85" s="47">
        <f t="shared" si="36"/>
        <v>0</v>
      </c>
      <c r="Y85" s="47">
        <f t="shared" si="36"/>
        <v>0</v>
      </c>
      <c r="Z85" s="47">
        <f t="shared" si="36"/>
        <v>0</v>
      </c>
      <c r="AA85" s="210">
        <f t="shared" si="36"/>
        <v>0</v>
      </c>
    </row>
    <row r="86" spans="1:30" x14ac:dyDescent="0.25">
      <c r="A86" s="198" t="s">
        <v>216</v>
      </c>
      <c r="B86" s="137" t="s">
        <v>231</v>
      </c>
      <c r="C86" s="198"/>
      <c r="D86" s="160">
        <v>66</v>
      </c>
      <c r="E86" s="69"/>
      <c r="F86" s="197">
        <v>3</v>
      </c>
      <c r="G86" s="197"/>
      <c r="H86" s="197">
        <f>I86+J86</f>
        <v>66</v>
      </c>
      <c r="I86" s="197">
        <v>14</v>
      </c>
      <c r="J86" s="197">
        <f>K86+L86+M86+N86+O86</f>
        <v>52</v>
      </c>
      <c r="K86" s="197">
        <v>12</v>
      </c>
      <c r="L86" s="197">
        <v>32</v>
      </c>
      <c r="M86" s="197">
        <v>2</v>
      </c>
      <c r="N86" s="197">
        <v>6</v>
      </c>
      <c r="O86" s="197"/>
      <c r="P86" s="197"/>
      <c r="Q86" s="197"/>
      <c r="R86" s="197"/>
      <c r="S86" s="197"/>
      <c r="T86" s="197">
        <f>J86</f>
        <v>52</v>
      </c>
      <c r="U86" s="197" t="s">
        <v>121</v>
      </c>
      <c r="V86" s="197"/>
      <c r="W86" s="197"/>
      <c r="X86" s="197"/>
      <c r="Y86" s="197"/>
      <c r="Z86" s="197"/>
      <c r="AA86" s="160"/>
    </row>
    <row r="87" spans="1:30" x14ac:dyDescent="0.25">
      <c r="A87" s="198" t="s">
        <v>217</v>
      </c>
      <c r="B87" s="137" t="s">
        <v>97</v>
      </c>
      <c r="C87" s="198">
        <v>36</v>
      </c>
      <c r="D87" s="160"/>
      <c r="E87" s="69"/>
      <c r="F87" s="197"/>
      <c r="G87" s="197"/>
      <c r="H87" s="197">
        <f>I87+J87</f>
        <v>36</v>
      </c>
      <c r="I87" s="197"/>
      <c r="J87" s="197">
        <f>K87+L87+M87+N87+O87</f>
        <v>36</v>
      </c>
      <c r="K87" s="197"/>
      <c r="L87" s="197">
        <v>36</v>
      </c>
      <c r="M87" s="197"/>
      <c r="N87" s="197"/>
      <c r="O87" s="197"/>
      <c r="P87" s="197"/>
      <c r="Q87" s="197"/>
      <c r="R87" s="197"/>
      <c r="S87" s="197"/>
      <c r="T87" s="197">
        <f>J87</f>
        <v>36</v>
      </c>
      <c r="U87" s="197"/>
      <c r="V87" s="197"/>
      <c r="W87" s="197"/>
      <c r="X87" s="197"/>
      <c r="Y87" s="197"/>
      <c r="Z87" s="197"/>
      <c r="AA87" s="160"/>
    </row>
    <row r="88" spans="1:30" x14ac:dyDescent="0.25">
      <c r="A88" s="198" t="s">
        <v>218</v>
      </c>
      <c r="B88" s="137" t="s">
        <v>86</v>
      </c>
      <c r="C88" s="198">
        <v>72</v>
      </c>
      <c r="D88" s="160"/>
      <c r="E88" s="69"/>
      <c r="F88" s="197"/>
      <c r="G88" s="197"/>
      <c r="H88" s="197">
        <f>I88+J88</f>
        <v>72</v>
      </c>
      <c r="I88" s="197"/>
      <c r="J88" s="197">
        <f>K88+L88+M88+N88+O88</f>
        <v>72</v>
      </c>
      <c r="K88" s="197"/>
      <c r="L88" s="197">
        <v>72</v>
      </c>
      <c r="M88" s="197"/>
      <c r="N88" s="197"/>
      <c r="O88" s="197"/>
      <c r="P88" s="197"/>
      <c r="Q88" s="197"/>
      <c r="R88" s="197"/>
      <c r="S88" s="197"/>
      <c r="T88" s="197">
        <f>J88</f>
        <v>72</v>
      </c>
      <c r="U88" s="197"/>
      <c r="V88" s="197"/>
      <c r="W88" s="197"/>
      <c r="X88" s="197"/>
      <c r="Y88" s="197"/>
      <c r="Z88" s="197"/>
      <c r="AA88" s="160"/>
    </row>
    <row r="89" spans="1:30" x14ac:dyDescent="0.25">
      <c r="A89" s="198" t="s">
        <v>219</v>
      </c>
      <c r="B89" s="137" t="s">
        <v>104</v>
      </c>
      <c r="C89" s="198">
        <v>12</v>
      </c>
      <c r="D89" s="160"/>
      <c r="E89" s="69"/>
      <c r="F89" s="197"/>
      <c r="G89" s="197"/>
      <c r="H89" s="197">
        <f>I89+J89</f>
        <v>12</v>
      </c>
      <c r="I89" s="197"/>
      <c r="J89" s="197">
        <f>K89+L89+M89+N89+O89</f>
        <v>12</v>
      </c>
      <c r="K89" s="197"/>
      <c r="L89" s="197"/>
      <c r="M89" s="197">
        <v>12</v>
      </c>
      <c r="N89" s="197"/>
      <c r="O89" s="197"/>
      <c r="P89" s="197"/>
      <c r="Q89" s="197"/>
      <c r="R89" s="197"/>
      <c r="S89" s="197"/>
      <c r="T89" s="197">
        <f>J89</f>
        <v>12</v>
      </c>
      <c r="U89" s="197"/>
      <c r="V89" s="197"/>
      <c r="W89" s="197"/>
      <c r="X89" s="197"/>
      <c r="Y89" s="197"/>
      <c r="Z89" s="197"/>
      <c r="AA89" s="160"/>
    </row>
    <row r="90" spans="1:30" ht="13.5" customHeight="1" x14ac:dyDescent="0.25">
      <c r="A90" s="198"/>
      <c r="B90" s="137"/>
      <c r="C90" s="198"/>
      <c r="D90" s="160"/>
      <c r="E90" s="69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60"/>
    </row>
    <row r="91" spans="1:30" x14ac:dyDescent="0.25">
      <c r="A91" s="42" t="s">
        <v>288</v>
      </c>
      <c r="B91" s="147" t="s">
        <v>292</v>
      </c>
      <c r="C91" s="178">
        <v>144</v>
      </c>
      <c r="D91" s="179"/>
      <c r="E91" s="156"/>
      <c r="F91" s="43"/>
      <c r="G91" s="43"/>
      <c r="H91" s="44">
        <f>I91+J91</f>
        <v>144</v>
      </c>
      <c r="I91" s="44"/>
      <c r="J91" s="45">
        <f>K91+L91+M91+N91+O91</f>
        <v>144</v>
      </c>
      <c r="K91" s="43"/>
      <c r="L91" s="43">
        <v>144</v>
      </c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>
        <v>144</v>
      </c>
      <c r="AA91" s="211"/>
      <c r="AD91" s="4"/>
    </row>
    <row r="92" spans="1:30" ht="28.5" x14ac:dyDescent="0.25">
      <c r="A92" s="42" t="s">
        <v>289</v>
      </c>
      <c r="B92" s="148" t="s">
        <v>232</v>
      </c>
      <c r="C92" s="180">
        <v>216</v>
      </c>
      <c r="D92" s="181"/>
      <c r="E92" s="156"/>
      <c r="F92" s="43"/>
      <c r="G92" s="43"/>
      <c r="H92" s="43">
        <v>216</v>
      </c>
      <c r="I92" s="43"/>
      <c r="J92" s="43">
        <v>216</v>
      </c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>
        <v>216</v>
      </c>
      <c r="AA92" s="211"/>
      <c r="AD92" s="4"/>
    </row>
    <row r="93" spans="1:30" x14ac:dyDescent="0.25">
      <c r="A93" s="186" t="s">
        <v>290</v>
      </c>
      <c r="B93" s="185" t="s">
        <v>249</v>
      </c>
      <c r="C93" s="186"/>
      <c r="D93" s="187"/>
      <c r="E93" s="188"/>
      <c r="F93" s="184"/>
      <c r="G93" s="184"/>
      <c r="H93" s="189">
        <f>SUM(H94:H97)</f>
        <v>160</v>
      </c>
      <c r="I93" s="189">
        <f t="shared" ref="I93:M93" si="37">SUM(I94:I97)</f>
        <v>16</v>
      </c>
      <c r="J93" s="189">
        <f t="shared" si="37"/>
        <v>144</v>
      </c>
      <c r="K93" s="189">
        <f t="shared" si="37"/>
        <v>40</v>
      </c>
      <c r="L93" s="189">
        <f t="shared" si="37"/>
        <v>96</v>
      </c>
      <c r="M93" s="189">
        <f t="shared" si="37"/>
        <v>8</v>
      </c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7"/>
    </row>
    <row r="94" spans="1:30" x14ac:dyDescent="0.25">
      <c r="A94" s="198" t="s">
        <v>250</v>
      </c>
      <c r="B94" s="137" t="s">
        <v>282</v>
      </c>
      <c r="C94" s="198"/>
      <c r="D94" s="160"/>
      <c r="E94" s="69"/>
      <c r="F94" s="197">
        <v>4</v>
      </c>
      <c r="G94" s="197"/>
      <c r="H94" s="182">
        <v>40</v>
      </c>
      <c r="I94" s="182">
        <v>4</v>
      </c>
      <c r="J94" s="182">
        <v>36</v>
      </c>
      <c r="K94" s="182">
        <v>10</v>
      </c>
      <c r="L94" s="182">
        <v>24</v>
      </c>
      <c r="M94" s="182">
        <v>2</v>
      </c>
      <c r="N94" s="197"/>
      <c r="O94" s="197"/>
      <c r="P94" s="197"/>
      <c r="Q94" s="197"/>
      <c r="R94" s="197"/>
      <c r="S94" s="197"/>
      <c r="T94" s="197"/>
      <c r="U94" s="197"/>
      <c r="V94" s="197">
        <v>36</v>
      </c>
      <c r="W94" s="197" t="s">
        <v>121</v>
      </c>
      <c r="X94" s="197"/>
      <c r="Y94" s="197"/>
      <c r="Z94" s="197"/>
      <c r="AA94" s="160"/>
    </row>
    <row r="95" spans="1:30" x14ac:dyDescent="0.25">
      <c r="A95" s="198" t="s">
        <v>251</v>
      </c>
      <c r="B95" s="137" t="s">
        <v>283</v>
      </c>
      <c r="C95" s="198"/>
      <c r="D95" s="160"/>
      <c r="E95" s="69"/>
      <c r="F95" s="197">
        <v>5</v>
      </c>
      <c r="G95" s="197"/>
      <c r="H95" s="183">
        <v>40</v>
      </c>
      <c r="I95" s="183">
        <v>4</v>
      </c>
      <c r="J95" s="183">
        <v>36</v>
      </c>
      <c r="K95" s="183">
        <v>10</v>
      </c>
      <c r="L95" s="183">
        <v>24</v>
      </c>
      <c r="M95" s="183">
        <v>2</v>
      </c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>
        <v>36</v>
      </c>
      <c r="Y95" s="197" t="s">
        <v>121</v>
      </c>
      <c r="Z95" s="197"/>
      <c r="AA95" s="160"/>
    </row>
    <row r="96" spans="1:30" x14ac:dyDescent="0.25">
      <c r="A96" s="198" t="s">
        <v>253</v>
      </c>
      <c r="B96" s="137" t="s">
        <v>284</v>
      </c>
      <c r="C96" s="198"/>
      <c r="D96" s="160"/>
      <c r="E96" s="69"/>
      <c r="F96" s="197">
        <v>6</v>
      </c>
      <c r="G96" s="197"/>
      <c r="H96" s="183">
        <v>40</v>
      </c>
      <c r="I96" s="183">
        <v>4</v>
      </c>
      <c r="J96" s="183">
        <v>36</v>
      </c>
      <c r="K96" s="183">
        <v>10</v>
      </c>
      <c r="L96" s="183">
        <v>24</v>
      </c>
      <c r="M96" s="183">
        <v>2</v>
      </c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>
        <v>36</v>
      </c>
      <c r="AA96" s="160" t="s">
        <v>121</v>
      </c>
    </row>
    <row r="97" spans="1:27" x14ac:dyDescent="0.25">
      <c r="A97" s="223" t="s">
        <v>275</v>
      </c>
      <c r="B97" s="137" t="s">
        <v>285</v>
      </c>
      <c r="C97" s="227"/>
      <c r="D97" s="228"/>
      <c r="E97" s="69"/>
      <c r="F97" s="224">
        <v>3</v>
      </c>
      <c r="G97" s="224"/>
      <c r="H97" s="183">
        <v>40</v>
      </c>
      <c r="I97" s="183">
        <v>4</v>
      </c>
      <c r="J97" s="183">
        <v>36</v>
      </c>
      <c r="K97" s="183">
        <v>10</v>
      </c>
      <c r="L97" s="183">
        <v>24</v>
      </c>
      <c r="M97" s="183">
        <v>2</v>
      </c>
      <c r="N97" s="224"/>
      <c r="O97" s="224"/>
      <c r="P97" s="224"/>
      <c r="Q97" s="224"/>
      <c r="R97" s="224"/>
      <c r="S97" s="224"/>
      <c r="T97" s="224">
        <v>36</v>
      </c>
      <c r="U97" s="224" t="s">
        <v>121</v>
      </c>
      <c r="V97" s="224"/>
      <c r="W97" s="224"/>
      <c r="X97" s="224"/>
      <c r="Y97" s="224"/>
      <c r="Z97" s="224"/>
      <c r="AA97" s="225"/>
    </row>
    <row r="98" spans="1:27" x14ac:dyDescent="0.25">
      <c r="A98" s="186" t="s">
        <v>298</v>
      </c>
      <c r="B98" s="185" t="s">
        <v>300</v>
      </c>
      <c r="C98" s="186"/>
      <c r="D98" s="187"/>
      <c r="E98" s="188"/>
      <c r="F98" s="184"/>
      <c r="G98" s="184"/>
      <c r="H98" s="189">
        <f>SUM(H99:H102)</f>
        <v>36</v>
      </c>
      <c r="I98" s="189">
        <f t="shared" ref="I98:M98" si="38">SUM(I99:I102)</f>
        <v>6</v>
      </c>
      <c r="J98" s="189">
        <f t="shared" si="38"/>
        <v>28</v>
      </c>
      <c r="K98" s="189">
        <f t="shared" si="38"/>
        <v>12</v>
      </c>
      <c r="L98" s="189">
        <f t="shared" si="38"/>
        <v>16</v>
      </c>
      <c r="M98" s="189">
        <f t="shared" si="38"/>
        <v>2</v>
      </c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7"/>
    </row>
    <row r="99" spans="1:27" ht="15.75" thickBot="1" x14ac:dyDescent="0.3">
      <c r="A99" s="212" t="s">
        <v>299</v>
      </c>
      <c r="B99" s="213" t="s">
        <v>301</v>
      </c>
      <c r="C99" s="212"/>
      <c r="D99" s="216"/>
      <c r="E99" s="214"/>
      <c r="F99" s="215">
        <v>6</v>
      </c>
      <c r="G99" s="215"/>
      <c r="H99" s="229">
        <v>36</v>
      </c>
      <c r="I99" s="229">
        <v>6</v>
      </c>
      <c r="J99" s="229">
        <v>28</v>
      </c>
      <c r="K99" s="229">
        <v>12</v>
      </c>
      <c r="L99" s="229">
        <v>16</v>
      </c>
      <c r="M99" s="229">
        <v>2</v>
      </c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>
        <v>28</v>
      </c>
      <c r="AA99" s="216" t="s">
        <v>121</v>
      </c>
    </row>
    <row r="100" spans="1:27" x14ac:dyDescent="0.25">
      <c r="B100" s="5"/>
      <c r="C100" s="5"/>
      <c r="D100" s="5"/>
      <c r="I100" s="4"/>
      <c r="J100" s="4"/>
    </row>
    <row r="101" spans="1:27" x14ac:dyDescent="0.25">
      <c r="B101" s="5"/>
      <c r="C101" s="5"/>
      <c r="D101" s="5"/>
    </row>
    <row r="102" spans="1:27" x14ac:dyDescent="0.25">
      <c r="B102" s="5"/>
      <c r="C102" s="5"/>
      <c r="D102" s="5"/>
    </row>
    <row r="103" spans="1:27" x14ac:dyDescent="0.25">
      <c r="B103" s="5"/>
      <c r="C103" s="5"/>
      <c r="D103" s="5"/>
    </row>
    <row r="104" spans="1:27" x14ac:dyDescent="0.25">
      <c r="B104" s="5"/>
      <c r="C104" s="5"/>
      <c r="D104" s="5"/>
    </row>
    <row r="105" spans="1:27" x14ac:dyDescent="0.25">
      <c r="B105" s="5"/>
      <c r="C105" s="5"/>
      <c r="D105" s="5"/>
    </row>
    <row r="106" spans="1:27" x14ac:dyDescent="0.25">
      <c r="B106" s="5"/>
      <c r="C106" s="5"/>
      <c r="D106" s="5"/>
    </row>
    <row r="107" spans="1:27" x14ac:dyDescent="0.25">
      <c r="B107" s="5"/>
      <c r="C107" s="5"/>
      <c r="D107" s="5"/>
    </row>
    <row r="108" spans="1:27" x14ac:dyDescent="0.25">
      <c r="B108" s="5"/>
      <c r="C108" s="5"/>
      <c r="D108" s="5"/>
    </row>
    <row r="109" spans="1:27" x14ac:dyDescent="0.25">
      <c r="B109" s="5"/>
      <c r="C109" s="5"/>
      <c r="D109" s="5"/>
    </row>
    <row r="110" spans="1:27" x14ac:dyDescent="0.25">
      <c r="B110" s="5"/>
      <c r="C110" s="5"/>
      <c r="D110" s="5"/>
    </row>
    <row r="111" spans="1:27" x14ac:dyDescent="0.25">
      <c r="B111" s="5"/>
      <c r="C111" s="5"/>
      <c r="D111" s="5"/>
    </row>
    <row r="112" spans="1:27" x14ac:dyDescent="0.25">
      <c r="B112" s="5"/>
      <c r="C112" s="5"/>
      <c r="D112" s="5"/>
    </row>
    <row r="113" spans="2:4" x14ac:dyDescent="0.25">
      <c r="B113" s="5"/>
      <c r="C113" s="5"/>
      <c r="D113" s="5"/>
    </row>
    <row r="114" spans="2:4" x14ac:dyDescent="0.25">
      <c r="B114" s="5"/>
      <c r="C114" s="5"/>
      <c r="D114" s="5"/>
    </row>
    <row r="115" spans="2:4" x14ac:dyDescent="0.25">
      <c r="B115" s="5"/>
      <c r="C115" s="5"/>
      <c r="D115" s="5"/>
    </row>
    <row r="116" spans="2:4" x14ac:dyDescent="0.25">
      <c r="B116" s="5"/>
      <c r="C116" s="5"/>
      <c r="D116" s="5"/>
    </row>
    <row r="117" spans="2:4" x14ac:dyDescent="0.25">
      <c r="B117" s="5"/>
      <c r="C117" s="5"/>
      <c r="D117" s="5"/>
    </row>
    <row r="118" spans="2:4" x14ac:dyDescent="0.25">
      <c r="B118" s="5"/>
      <c r="C118" s="5"/>
      <c r="D118" s="5"/>
    </row>
    <row r="119" spans="2:4" x14ac:dyDescent="0.25">
      <c r="B119" s="5"/>
      <c r="C119" s="5"/>
      <c r="D119" s="5"/>
    </row>
    <row r="120" spans="2:4" x14ac:dyDescent="0.25">
      <c r="B120" s="5"/>
      <c r="C120" s="5"/>
      <c r="D120" s="5"/>
    </row>
    <row r="121" spans="2:4" x14ac:dyDescent="0.25">
      <c r="B121" s="5"/>
      <c r="C121" s="5"/>
      <c r="D121" s="5"/>
    </row>
    <row r="122" spans="2:4" x14ac:dyDescent="0.25">
      <c r="B122" s="5"/>
      <c r="C122" s="5"/>
      <c r="D122" s="5"/>
    </row>
    <row r="123" spans="2:4" x14ac:dyDescent="0.25">
      <c r="B123" s="5"/>
      <c r="C123" s="5"/>
      <c r="D123" s="5"/>
    </row>
    <row r="124" spans="2:4" x14ac:dyDescent="0.25">
      <c r="B124" s="5"/>
      <c r="C124" s="5"/>
      <c r="D124" s="5"/>
    </row>
    <row r="125" spans="2:4" x14ac:dyDescent="0.25">
      <c r="B125" s="5"/>
      <c r="C125" s="5"/>
      <c r="D125" s="5"/>
    </row>
    <row r="126" spans="2:4" x14ac:dyDescent="0.25">
      <c r="B126" s="5"/>
      <c r="C126" s="5"/>
      <c r="D126" s="5"/>
    </row>
    <row r="127" spans="2:4" x14ac:dyDescent="0.25">
      <c r="B127" s="5"/>
      <c r="C127" s="5"/>
      <c r="D127" s="5"/>
    </row>
    <row r="128" spans="2:4" x14ac:dyDescent="0.25">
      <c r="B128" s="5"/>
      <c r="C128" s="5"/>
      <c r="D128" s="5"/>
    </row>
  </sheetData>
  <mergeCells count="42">
    <mergeCell ref="P1:AA1"/>
    <mergeCell ref="E2:E6"/>
    <mergeCell ref="F2:F6"/>
    <mergeCell ref="G2:G6"/>
    <mergeCell ref="I2:I6"/>
    <mergeCell ref="P2:S2"/>
    <mergeCell ref="T2:W2"/>
    <mergeCell ref="X2:AA2"/>
    <mergeCell ref="P3:Q4"/>
    <mergeCell ref="R3:S4"/>
    <mergeCell ref="T3:U4"/>
    <mergeCell ref="V3:W4"/>
    <mergeCell ref="X3:Y4"/>
    <mergeCell ref="Z3:AA4"/>
    <mergeCell ref="AA5:AA6"/>
    <mergeCell ref="P5:P6"/>
    <mergeCell ref="A1:A6"/>
    <mergeCell ref="B1:B6"/>
    <mergeCell ref="E1:G1"/>
    <mergeCell ref="H1:H6"/>
    <mergeCell ref="I1:O1"/>
    <mergeCell ref="J2:O3"/>
    <mergeCell ref="J4:J6"/>
    <mergeCell ref="K4:O4"/>
    <mergeCell ref="K5:K6"/>
    <mergeCell ref="L5:L6"/>
    <mergeCell ref="M5:M6"/>
    <mergeCell ref="N5:N6"/>
    <mergeCell ref="O5:O6"/>
    <mergeCell ref="C1:D2"/>
    <mergeCell ref="C3:C6"/>
    <mergeCell ref="D3:D6"/>
    <mergeCell ref="Z5:Z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23622047244094491" right="3.937007874015748E-2" top="0.35433070866141736" bottom="0.15748031496062992" header="0.31496062992125984" footer="0.31496062992125984"/>
  <pageSetup paperSize="9" scale="52" fitToHeight="0" orientation="landscape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График</vt:lpstr>
      <vt:lpstr>38.02.01 Экономика и бух. учет</vt:lpstr>
      <vt:lpstr>'38.02.01 Экономика и бух. учет'!Заголовки_для_печати</vt:lpstr>
      <vt:lpstr>График!Область_печати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2023-05-16T10:51:34Z</cp:lastPrinted>
  <dcterms:created xsi:type="dcterms:W3CDTF">2018-09-12T11:28:06Z</dcterms:created>
  <dcterms:modified xsi:type="dcterms:W3CDTF">2024-09-05T16:21:08Z</dcterms:modified>
</cp:coreProperties>
</file>